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公共预算" sheetId="1" r:id="rId1"/>
    <sheet name="政府性基金预算" sheetId="2" r:id="rId2"/>
    <sheet name="社保基金" sheetId="3" r:id="rId3"/>
    <sheet name="部门预算执行情况表" sheetId="4" r:id="rId4"/>
    <sheet name="三公经费" sheetId="5" r:id="rId5"/>
  </sheets>
  <definedNames>
    <definedName name="_xlnm.Print_Titles" localSheetId="0">'公共预算'!$3:$4</definedName>
    <definedName name="_xlnm.Print_Titles" localSheetId="4">'三公经费'!$3:$5</definedName>
    <definedName name="_xlnm.Print_Titles" localSheetId="1">'政府性基金预算'!$3:$4</definedName>
  </definedNames>
  <calcPr fullCalcOnLoad="1"/>
</workbook>
</file>

<file path=xl/comments1.xml><?xml version="1.0" encoding="utf-8"?>
<comments xmlns="http://schemas.openxmlformats.org/spreadsheetml/2006/main">
  <authors>
    <author>jeeg</author>
  </authors>
  <commentList>
    <comment ref="B22" authorId="0">
      <text>
        <r>
          <rPr>
            <b/>
            <sz val="9"/>
            <rFont val="Tahoma"/>
            <family val="2"/>
          </rPr>
          <t>jeeg: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财政</t>
        </r>
        <r>
          <rPr>
            <sz val="9"/>
            <rFont val="Tahoma"/>
            <family val="2"/>
          </rPr>
          <t>94</t>
        </r>
        <r>
          <rPr>
            <sz val="9"/>
            <rFont val="宋体"/>
            <family val="0"/>
          </rPr>
          <t>万元</t>
        </r>
      </text>
    </comment>
  </commentList>
</comments>
</file>

<file path=xl/sharedStrings.xml><?xml version="1.0" encoding="utf-8"?>
<sst xmlns="http://schemas.openxmlformats.org/spreadsheetml/2006/main" count="468" uniqueCount="353">
  <si>
    <t>表1  2019年公共财政决算收支情况表（草案）</t>
  </si>
  <si>
    <t xml:space="preserve">                                  单位：万元</t>
  </si>
  <si>
    <t>收     入</t>
  </si>
  <si>
    <t>支     出</t>
  </si>
  <si>
    <t>项目名称</t>
  </si>
  <si>
    <t>年  初
预算数</t>
  </si>
  <si>
    <t>调  整
预算数</t>
  </si>
  <si>
    <t>决算数</t>
  </si>
  <si>
    <t>完成率
（%）</t>
  </si>
  <si>
    <t>上年同期
完成</t>
  </si>
  <si>
    <t xml:space="preserve">与上年
同期±%
</t>
  </si>
  <si>
    <t>调 整
预算数</t>
  </si>
  <si>
    <t>1.增值税</t>
  </si>
  <si>
    <t>1、一般公共服务</t>
  </si>
  <si>
    <t>2.营业税</t>
  </si>
  <si>
    <t>2、国防</t>
  </si>
  <si>
    <t>3.企业所得税</t>
  </si>
  <si>
    <t>3、公共安全</t>
  </si>
  <si>
    <t>4.个人所得税</t>
  </si>
  <si>
    <t>4、教育</t>
  </si>
  <si>
    <t>5.资源税</t>
  </si>
  <si>
    <t>5、科学技术</t>
  </si>
  <si>
    <t>6.城市维护建设税</t>
  </si>
  <si>
    <t>6、文化体育与传媒</t>
  </si>
  <si>
    <t>7.房产税</t>
  </si>
  <si>
    <t>7、社会保障和就业</t>
  </si>
  <si>
    <t>8.印花税</t>
  </si>
  <si>
    <t>8、医疗卫生</t>
  </si>
  <si>
    <t>9.城镇土地使用税</t>
  </si>
  <si>
    <t>9、节能环保</t>
  </si>
  <si>
    <t>10.土地增值税</t>
  </si>
  <si>
    <t>10、城乡社区事务</t>
  </si>
  <si>
    <t>11.车船税</t>
  </si>
  <si>
    <t>11、农林水事务</t>
  </si>
  <si>
    <t>12.耕地占用税</t>
  </si>
  <si>
    <t>12、交通运输</t>
  </si>
  <si>
    <t>13.契税</t>
  </si>
  <si>
    <t>13、资源勘探电力信息等事务</t>
  </si>
  <si>
    <t>14.烟叶税</t>
  </si>
  <si>
    <t>14、商业服务业等事务</t>
  </si>
  <si>
    <t>15.环保税</t>
  </si>
  <si>
    <t>15、金融支出</t>
  </si>
  <si>
    <r>
      <t>1</t>
    </r>
    <r>
      <rPr>
        <sz val="10"/>
        <color indexed="8"/>
        <rFont val="宋体"/>
        <family val="0"/>
      </rPr>
      <t>6.其他税收</t>
    </r>
  </si>
  <si>
    <t>16、国土资源气象等事务</t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</si>
  <si>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.专项收入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</si>
  <si>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、住房保障</t>
    </r>
  </si>
  <si>
    <t xml:space="preserve">   其中：教育附加</t>
  </si>
  <si>
    <t>17、住房保障支出</t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</si>
  <si>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.行政事业性收费收入</t>
    </r>
  </si>
  <si>
    <t>18、粮油物资储备事务</t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</si>
  <si>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.罚没收入</t>
    </r>
  </si>
  <si>
    <r>
      <t>1</t>
    </r>
    <r>
      <rPr>
        <sz val="10"/>
        <color indexed="8"/>
        <rFont val="宋体"/>
        <family val="0"/>
      </rPr>
      <t>9.灾害防治及应急管理</t>
    </r>
  </si>
  <si>
    <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.国有资源(资产)有偿使用收入</t>
    </r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</si>
  <si>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、机动金</t>
    </r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</si>
  <si>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.其他收入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</si>
  <si>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、预备费</t>
    </r>
  </si>
  <si>
    <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、债务付息支出</t>
    </r>
  </si>
  <si>
    <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、其他支出</t>
    </r>
  </si>
  <si>
    <t>二、上级补助收入</t>
  </si>
  <si>
    <t>二、上解支出</t>
  </si>
  <si>
    <t>1、税收返还收入</t>
  </si>
  <si>
    <t>2、一般转移性补助收入</t>
  </si>
  <si>
    <t>3、专项转移性补助收入</t>
  </si>
  <si>
    <t>三、债务转贷收入</t>
  </si>
  <si>
    <r>
      <t>三、债务还本支出</t>
    </r>
    <r>
      <rPr>
        <sz val="10"/>
        <rFont val="宋体"/>
        <family val="0"/>
      </rPr>
      <t xml:space="preserve">
</t>
    </r>
  </si>
  <si>
    <t>四、预计新增财力</t>
  </si>
  <si>
    <t>四、增设预算周转金</t>
  </si>
  <si>
    <t>五、上年结余</t>
  </si>
  <si>
    <t>六、调入资金</t>
  </si>
  <si>
    <t>公共财政预算
支出总计</t>
  </si>
  <si>
    <t>公共财政预算
收入总计</t>
  </si>
  <si>
    <t>年终滚存结转结余</t>
  </si>
  <si>
    <t>表2  2019年靖州县政府性基金决算收支情况表（草案）</t>
  </si>
  <si>
    <t xml:space="preserve">          单位：万元</t>
  </si>
  <si>
    <t>收       入</t>
  </si>
  <si>
    <t>支       出</t>
  </si>
  <si>
    <t>1、国有土地收益基金收入</t>
  </si>
  <si>
    <t>1、文化体育与传媒支出</t>
  </si>
  <si>
    <t>2、农业土地开发资金收入</t>
  </si>
  <si>
    <t>2、社会保障和就业支出</t>
  </si>
  <si>
    <t>3、国有土地使用权出让收入</t>
  </si>
  <si>
    <t>3、城乡社区支出</t>
  </si>
  <si>
    <t>4、城市基础设施配套收入</t>
  </si>
  <si>
    <t>4、农林水支出</t>
  </si>
  <si>
    <t>5、污水处理费</t>
  </si>
  <si>
    <t>5、资源勘探电力信息等支出</t>
  </si>
  <si>
    <t>6、其他政府性基金收入</t>
  </si>
  <si>
    <t>6、其他支出</t>
  </si>
  <si>
    <t>一、本级收入合计</t>
  </si>
  <si>
    <t>1.文化事业建设费</t>
  </si>
  <si>
    <t>2.地方水利建设基金</t>
  </si>
  <si>
    <t>3.移民后扶基金</t>
  </si>
  <si>
    <t>一、本级支出合计</t>
  </si>
  <si>
    <t>4.彩票公益金</t>
  </si>
  <si>
    <t>二、政府性基金上解支出</t>
  </si>
  <si>
    <t>5、其他政府性基金补助收入</t>
  </si>
  <si>
    <t>三、调出资金</t>
  </si>
  <si>
    <t>二、政府性基金上级补助收入</t>
  </si>
  <si>
    <r>
      <t>三、地方政府专项债务转贷收入</t>
    </r>
    <r>
      <rPr>
        <sz val="10"/>
        <rFont val="宋体"/>
        <family val="0"/>
      </rPr>
      <t xml:space="preserve">
</t>
    </r>
  </si>
  <si>
    <t>四、地方政府专项债务还本支出</t>
  </si>
  <si>
    <t>四、上年结余收入</t>
  </si>
  <si>
    <t>五、调入资金</t>
  </si>
  <si>
    <t>支出总计</t>
  </si>
  <si>
    <t>收入总计</t>
  </si>
  <si>
    <t>年终滚存
结转结余</t>
  </si>
  <si>
    <t>表3  2019年社会保险基金决算收支情况表（草案）</t>
  </si>
  <si>
    <t>单位：万元</t>
  </si>
  <si>
    <t>2019年预算</t>
  </si>
  <si>
    <t>2019年决算</t>
  </si>
  <si>
    <t>项        目</t>
  </si>
  <si>
    <t>合  计</t>
  </si>
  <si>
    <t>城乡居民基本养老保险基金</t>
  </si>
  <si>
    <t>机关事业单位基本养老保险基金</t>
  </si>
  <si>
    <t>城镇职工基本医疗保险基金</t>
  </si>
  <si>
    <t>生育保险基金</t>
  </si>
  <si>
    <t>城乡居民基本医疗保险基金</t>
  </si>
  <si>
    <t>失业保险基金</t>
  </si>
  <si>
    <t>工伤保险
基金</t>
  </si>
  <si>
    <t>合 计</t>
  </si>
  <si>
    <t>居民基
本医疗保险基金</t>
  </si>
  <si>
    <t>工伤保险基金</t>
  </si>
  <si>
    <t>一、收入</t>
  </si>
  <si>
    <t>其中： 1、保险费收入</t>
  </si>
  <si>
    <t xml:space="preserve">   2、利息收入</t>
  </si>
  <si>
    <t xml:space="preserve">   3、财政补贴收入</t>
  </si>
  <si>
    <t xml:space="preserve">   4、委托投资收益</t>
  </si>
  <si>
    <t xml:space="preserve">   5、其他收入</t>
  </si>
  <si>
    <t xml:space="preserve">   6、转移收入</t>
  </si>
  <si>
    <t xml:space="preserve">   7、上级补助收入</t>
  </si>
  <si>
    <t>二、支出</t>
  </si>
  <si>
    <t>其中： 1、社会保险待遇支出</t>
  </si>
  <si>
    <t xml:space="preserve">   2、其他支出</t>
  </si>
  <si>
    <t xml:space="preserve">   3、转移支出</t>
  </si>
  <si>
    <t xml:space="preserve">   4、大病保险</t>
  </si>
  <si>
    <t xml:space="preserve">   5、上解支出</t>
  </si>
  <si>
    <t xml:space="preserve">   6、工伤预防支出</t>
  </si>
  <si>
    <t xml:space="preserve">   8、失业稳岗支出</t>
  </si>
  <si>
    <t>三、本年收支结余</t>
  </si>
  <si>
    <t>四、上年结余</t>
  </si>
  <si>
    <t>五、年末滚存结余</t>
  </si>
  <si>
    <t>表4  2019年部门预算收支决算情况总表（草案）</t>
  </si>
  <si>
    <t>收    入</t>
  </si>
  <si>
    <t/>
  </si>
  <si>
    <t>项目</t>
  </si>
  <si>
    <t>2018年决算数</t>
  </si>
  <si>
    <t>2019年预计
完成数</t>
  </si>
  <si>
    <t>项目(按功能分类)</t>
  </si>
  <si>
    <t>2019年预计完成数</t>
  </si>
  <si>
    <t>项目
(按支出性质和经济分类)</t>
  </si>
  <si>
    <t>2018年
决算数</t>
  </si>
  <si>
    <t>栏次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</si>
  <si>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</si>
  <si>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</si>
  <si>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</si>
  <si>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</si>
  <si>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</si>
  <si>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</si>
  <si>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</si>
  <si>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</si>
  <si>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</si>
  <si>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</si>
  <si>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</si>
  <si>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</si>
  <si>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</si>
  <si>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</si>
  <si>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</si>
  <si>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</si>
  <si>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</si>
  <si>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</si>
  <si>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</si>
  <si>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</si>
  <si>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</si>
  <si>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</si>
  <si>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</si>
  <si>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</si>
  <si>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</si>
  <si>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</si>
  <si>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</si>
  <si>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—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</si>
  <si>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</si>
  <si>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</si>
  <si>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</si>
  <si>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</si>
  <si>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</si>
  <si>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</si>
  <si>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</si>
  <si>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</si>
  <si>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</si>
  <si>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</si>
  <si>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十七、灾害防治及应急管理支出</t>
  </si>
  <si>
    <t xml:space="preserve">    债务利息支出</t>
  </si>
  <si>
    <t>十八、自然资源海洋气象等支出</t>
  </si>
  <si>
    <t xml:space="preserve">    资本性支出(基本建设)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</si>
  <si>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</si>
  <si>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</si>
  <si>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</si>
  <si>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</si>
  <si>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</si>
  <si>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</si>
  <si>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</si>
  <si>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</si>
  <si>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</si>
  <si>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用事业基金弥补收支差额</t>
  </si>
  <si>
    <t xml:space="preserve">    结余分配</t>
  </si>
  <si>
    <t xml:space="preserve">    年初结转和结余</t>
  </si>
  <si>
    <t xml:space="preserve">      交纳所得税</t>
  </si>
  <si>
    <t>　　其中：交纳所得税</t>
  </si>
  <si>
    <t xml:space="preserve">      基本支出结转</t>
  </si>
  <si>
    <t xml:space="preserve">      提取职工福利基金</t>
  </si>
  <si>
    <t>　　　　　提取职工福利基金</t>
  </si>
  <si>
    <t xml:space="preserve">      项目支出结转和结余</t>
  </si>
  <si>
    <t xml:space="preserve">      转入事业基金</t>
  </si>
  <si>
    <t>　　　　　转入事业基金</t>
  </si>
  <si>
    <t xml:space="preserve">      经营结余</t>
  </si>
  <si>
    <t xml:space="preserve">      其他</t>
  </si>
  <si>
    <t>　　　　　其他</t>
  </si>
  <si>
    <t xml:space="preserve">    年末结转和结余</t>
  </si>
  <si>
    <t>　　年末结余</t>
  </si>
  <si>
    <t>总    计</t>
  </si>
  <si>
    <t>总      计</t>
  </si>
  <si>
    <t>表5  2019年“三公”经 费 决 算 公 开 表（草案）</t>
  </si>
  <si>
    <t>单位名称</t>
  </si>
  <si>
    <t>三公经费预算数</t>
  </si>
  <si>
    <t>三公经费决算数</t>
  </si>
  <si>
    <t>小计</t>
  </si>
  <si>
    <t>公务接待费</t>
  </si>
  <si>
    <t>公务用车购置及运行费</t>
  </si>
  <si>
    <t>因公出国费</t>
  </si>
  <si>
    <t>合计</t>
  </si>
  <si>
    <t>公务用车购置费</t>
  </si>
  <si>
    <t>公务用车运行维护费</t>
  </si>
  <si>
    <t>县委办</t>
  </si>
  <si>
    <t>组织部</t>
  </si>
  <si>
    <t>宣传部</t>
  </si>
  <si>
    <t>统战部</t>
  </si>
  <si>
    <t>政法委</t>
  </si>
  <si>
    <t>纪委</t>
  </si>
  <si>
    <t>社会化禁毒办</t>
  </si>
  <si>
    <t>编委</t>
  </si>
  <si>
    <t>政协</t>
  </si>
  <si>
    <t>人大</t>
  </si>
  <si>
    <t>政府办</t>
  </si>
  <si>
    <t>事务办</t>
  </si>
  <si>
    <t>公安局</t>
  </si>
  <si>
    <t>司法局</t>
  </si>
  <si>
    <t>交警大队</t>
  </si>
  <si>
    <t>森林公安</t>
  </si>
  <si>
    <t>财政局</t>
  </si>
  <si>
    <t>统计局</t>
  </si>
  <si>
    <t>发展和改革局</t>
  </si>
  <si>
    <t>老干局</t>
  </si>
  <si>
    <t>巡逻队</t>
  </si>
  <si>
    <t>审计局</t>
  </si>
  <si>
    <t>党校</t>
  </si>
  <si>
    <t>县610办</t>
  </si>
  <si>
    <t>环保局</t>
  </si>
  <si>
    <t>移民局</t>
  </si>
  <si>
    <t>档案局</t>
  </si>
  <si>
    <t>史志办</t>
  </si>
  <si>
    <t>团委</t>
  </si>
  <si>
    <t>总工会</t>
  </si>
  <si>
    <t>妇联</t>
  </si>
  <si>
    <t>科协</t>
  </si>
  <si>
    <t>交通局</t>
  </si>
  <si>
    <t>信访局</t>
  </si>
  <si>
    <t>工商联合会</t>
  </si>
  <si>
    <t>法制办</t>
  </si>
  <si>
    <t>交通建设质量安全监督管理站</t>
  </si>
  <si>
    <t>公路运输管理所</t>
  </si>
  <si>
    <t>信息化办</t>
  </si>
  <si>
    <t>台办</t>
  </si>
  <si>
    <t>工业园区</t>
  </si>
  <si>
    <t>人防办</t>
  </si>
  <si>
    <t>政务中心</t>
  </si>
  <si>
    <t>县委巡察办</t>
  </si>
  <si>
    <t>民宗文体旅游广电局</t>
  </si>
  <si>
    <t>电视台</t>
  </si>
  <si>
    <t>图书馆</t>
  </si>
  <si>
    <t>文化馆</t>
  </si>
  <si>
    <t>计生协</t>
  </si>
  <si>
    <t>教育局</t>
  </si>
  <si>
    <t>文化执法局</t>
  </si>
  <si>
    <t>文物所</t>
  </si>
  <si>
    <t>文联</t>
  </si>
  <si>
    <t>供销联社</t>
  </si>
  <si>
    <t>城管局</t>
  </si>
  <si>
    <t>环卫所</t>
  </si>
  <si>
    <t>房产局</t>
  </si>
  <si>
    <t>园林局</t>
  </si>
  <si>
    <t>公路局</t>
  </si>
  <si>
    <t>住建局</t>
  </si>
  <si>
    <t>城乡统筹治理委员会本级</t>
  </si>
  <si>
    <t>水利局</t>
  </si>
  <si>
    <t>五四园艺场</t>
  </si>
  <si>
    <t>自然资源局</t>
  </si>
  <si>
    <t>农业开发办</t>
  </si>
  <si>
    <t>畜牧局</t>
  </si>
  <si>
    <t>农机局</t>
  </si>
  <si>
    <t>经管站</t>
  </si>
  <si>
    <t>扶贫办</t>
  </si>
  <si>
    <t>农业局</t>
  </si>
  <si>
    <t>农民素质教育办公室</t>
  </si>
  <si>
    <t>林业局</t>
  </si>
  <si>
    <t>二凉亭园艺示范场</t>
  </si>
  <si>
    <t>排牙山林场</t>
  </si>
  <si>
    <t>民政局</t>
  </si>
  <si>
    <t>军供站</t>
  </si>
  <si>
    <t>福利院</t>
  </si>
  <si>
    <t>残联</t>
  </si>
  <si>
    <t>就业局</t>
  </si>
  <si>
    <t>卫生和计划生育局</t>
  </si>
  <si>
    <t>医保局</t>
  </si>
  <si>
    <t>社保局</t>
  </si>
  <si>
    <t>人民医院</t>
  </si>
  <si>
    <t>中医院</t>
  </si>
  <si>
    <t>疾控中心</t>
  </si>
  <si>
    <t>妇保院</t>
  </si>
  <si>
    <t>工保局</t>
  </si>
  <si>
    <t>卫生计生综合监督执法局</t>
  </si>
  <si>
    <t>巩卫办</t>
  </si>
  <si>
    <t>人社局</t>
  </si>
  <si>
    <t>新农保中心</t>
  </si>
  <si>
    <t>新农合办</t>
  </si>
  <si>
    <t>商务科技和工业信息化局</t>
  </si>
  <si>
    <t>应急管理局</t>
  </si>
  <si>
    <t>食品药品工商质量监督管理局</t>
  </si>
  <si>
    <t>靖宝市场</t>
  </si>
  <si>
    <t>茯苓市场</t>
  </si>
  <si>
    <t>市场服务中心</t>
  </si>
  <si>
    <t>玉麟庵市场</t>
  </si>
  <si>
    <t>渠阳镇政府</t>
  </si>
  <si>
    <t>渠阳便民服务中心</t>
  </si>
  <si>
    <t>江东便民服务中心</t>
  </si>
  <si>
    <t>艮山口便民服务中心</t>
  </si>
  <si>
    <t>横江桥便民服务中心</t>
  </si>
  <si>
    <t>飞山便民服务中心</t>
  </si>
  <si>
    <t>铺口便民服务中心</t>
  </si>
  <si>
    <t>坳上镇</t>
  </si>
  <si>
    <t>太阳坪乡</t>
  </si>
  <si>
    <t>甘棠镇</t>
  </si>
  <si>
    <t>平茶镇</t>
  </si>
  <si>
    <t>文溪乡</t>
  </si>
  <si>
    <t>寨牙乡</t>
  </si>
  <si>
    <t>藕团乡</t>
  </si>
  <si>
    <t>新厂镇</t>
  </si>
  <si>
    <t>大堡镇</t>
  </si>
  <si>
    <t>三秋乡</t>
  </si>
  <si>
    <t>屠宰办</t>
  </si>
  <si>
    <t>太阳坪原种场</t>
  </si>
  <si>
    <t>土地和房屋征收服务中心</t>
  </si>
  <si>
    <t>退役军人事务局</t>
  </si>
  <si>
    <t>一、一般公共预算收入合计</t>
  </si>
  <si>
    <t>一、一般公共预算支出合计</t>
  </si>
</sst>
</file>

<file path=xl/styles.xml><?xml version="1.0" encoding="utf-8"?>
<styleSheet xmlns="http://schemas.openxmlformats.org/spreadsheetml/2006/main">
  <numFmts count="8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&quot;￥&quot;;\-#,##0.00&quot;￥&quot;"/>
    <numFmt numFmtId="185" formatCode="#,##0_);[Blue]\(#,##0\)"/>
    <numFmt numFmtId="186" formatCode="#,##0.000000"/>
    <numFmt numFmtId="187" formatCode="&quot;$&quot;#,##0;[Red]&quot;$&quot;&quot;$&quot;&quot;$&quot;&quot;$&quot;&quot;$&quot;&quot;$&quot;&quot;$&quot;\-#,##0"/>
    <numFmt numFmtId="188" formatCode="_-#,##0.00_-;\(#,##0.00\);_-\ \ &quot;-&quot;_-;_-@_-"/>
    <numFmt numFmtId="189" formatCode="#,##0;\-#,##0;&quot;-&quot;"/>
    <numFmt numFmtId="190" formatCode="\(#,##0\)\ "/>
    <numFmt numFmtId="191" formatCode="_-&quot;$&quot;* #,##0_-;\-&quot;$&quot;* #,##0_-;_-&quot;$&quot;* &quot;-&quot;_-;_-@_-"/>
    <numFmt numFmtId="192" formatCode="0.0%;\(0.0%\)"/>
    <numFmt numFmtId="193" formatCode="_-* #,##0.0000000000_-;\-* #,##0.0000000000_-;_-* &quot;-&quot;??_-;_-@_-"/>
    <numFmt numFmtId="194" formatCode="mmm/yyyy;_-\ &quot;N/A&quot;_-;_-\ &quot;-&quot;_-"/>
    <numFmt numFmtId="195" formatCode="[Blue]0.0%;[Blue]\(0.0%\)"/>
    <numFmt numFmtId="196" formatCode="&quot;$&quot;#,##0.00_);\(&quot;$&quot;#,##0.00\)"/>
    <numFmt numFmtId="197" formatCode="[Blue]#,##0_);[Blue]\(#,##0\)"/>
    <numFmt numFmtId="198" formatCode="_-#,##0_-;\(#,##0\);_-\ \ &quot;-&quot;_-;_-@_-"/>
    <numFmt numFmtId="199" formatCode="_-#,##0%_-;\(#,##0%\);_-\ &quot;-&quot;_-"/>
    <numFmt numFmtId="200" formatCode="&quot;\&quot;#,##0.00;[Red]&quot;\&quot;\-#,##0.00"/>
    <numFmt numFmtId="201" formatCode="_-#,###,_-;\(#,###,\);_-\ \ &quot;-&quot;_-;_-@_-"/>
    <numFmt numFmtId="202" formatCode="0.0%"/>
    <numFmt numFmtId="203" formatCode="_(&quot;$&quot;* #,##0.00_);_(&quot;$&quot;* \(#,##0.00\);_(&quot;$&quot;* &quot;-&quot;??_);_(@_)"/>
    <numFmt numFmtId="204" formatCode="#,##0.0_);\(#,##0.0\)"/>
    <numFmt numFmtId="205" formatCode="_-#,###.00,_-;\(#,###.00,\);_-\ \ &quot;-&quot;_-;_-@_-"/>
    <numFmt numFmtId="206" formatCode="_-#0&quot;.&quot;0000_-;\(#0&quot;.&quot;0000\);_-\ \ &quot;-&quot;_-;_-@_-"/>
    <numFmt numFmtId="207" formatCode="[Red]0.0%;[Red]\(0.0%\)"/>
    <numFmt numFmtId="208" formatCode="&quot;?#,##0;\(&quot;?#,##0\)"/>
    <numFmt numFmtId="209" formatCode="mmm/dd/yyyy;_-\ &quot;N/A&quot;_-;_-\ &quot;-&quot;_-"/>
    <numFmt numFmtId="210" formatCode="&quot;$&quot;#,##0_);[Red]\(&quot;$&quot;#,##0\)"/>
    <numFmt numFmtId="211" formatCode="#,##0;\(#,##0\)"/>
    <numFmt numFmtId="212" formatCode="_-* #,##0.00&quot;￥&quot;_-;\-* #,##0.00&quot;￥&quot;_-;_-* &quot;-&quot;??&quot;￥&quot;_-;_-@_-"/>
    <numFmt numFmtId="213" formatCode="&quot;$&quot;#,##0;\-&quot;$&quot;#,##0"/>
    <numFmt numFmtId="214" formatCode="_-#0&quot;.&quot;0,_-;\(#0&quot;.&quot;0,\);_-\ \ &quot;-&quot;_-;_-@_-"/>
    <numFmt numFmtId="215" formatCode="_-&quot;$&quot;\ * #,##0_-;_-&quot;$&quot;\ * #,##0\-;_-&quot;$&quot;\ * &quot;-&quot;_-;_-@_-"/>
    <numFmt numFmtId="216" formatCode="_-* #,##0&quot;￥&quot;_-;\-* #,##0&quot;￥&quot;_-;_-* &quot;-&quot;&quot;￥&quot;_-;_-@_-"/>
    <numFmt numFmtId="217" formatCode="\$#,##0.00;\(\$#,##0.00\)"/>
    <numFmt numFmtId="218" formatCode="&quot;\&quot;#,##0;&quot;\&quot;\-#,##0"/>
    <numFmt numFmtId="219" formatCode="0.000%"/>
    <numFmt numFmtId="220" formatCode="&quot;$&quot;\ #,##0.00_-;[Red]&quot;$&quot;\ #,##0.00\-"/>
    <numFmt numFmtId="221" formatCode="#,##0;[Red]\(#,##0\)"/>
    <numFmt numFmtId="222" formatCode="\$#,##0;\(\$#,##0\)"/>
    <numFmt numFmtId="223" formatCode="&quot;$&quot;#,##0_);\(&quot;$&quot;#,##0\)"/>
    <numFmt numFmtId="224" formatCode="&quot;$&quot;#,##0.00_);[Red]\(&quot;$&quot;#,##0.00\)"/>
    <numFmt numFmtId="225" formatCode="_([$€-2]* #,##0.00_);_([$€-2]* \(#,##0.00\);_([$€-2]* &quot;-&quot;??_)"/>
    <numFmt numFmtId="226" formatCode="0%;\(0%\)"/>
    <numFmt numFmtId="227" formatCode="\ \ @"/>
    <numFmt numFmtId="228" formatCode="#,##0_);\(#,##0_)"/>
    <numFmt numFmtId="229" formatCode="_(* #,##0.0,_);_(* \(#,##0.0,\);_(* &quot;-&quot;_);_(@_)"/>
    <numFmt numFmtId="230" formatCode="_(&quot;$&quot;* #,##0_);_(&quot;$&quot;* \(#,##0\);_(&quot;$&quot;* &quot;-&quot;_);_(@_)"/>
    <numFmt numFmtId="231" formatCode="yy\.mm\.dd"/>
    <numFmt numFmtId="232" formatCode="_ &quot;\&quot;* #,##0_ ;_ &quot;\&quot;* \-#,##0_ ;_ &quot;\&quot;* &quot;-&quot;_ ;_ @_ "/>
    <numFmt numFmtId="233" formatCode="_ &quot;\&quot;* #,##0.00_ ;_ &quot;\&quot;* \-#,##0.00_ ;_ &quot;\&quot;* &quot;-&quot;??_ ;_ @_ "/>
    <numFmt numFmtId="234" formatCode="_-* #,##0_$_-;\-* #,##0_$_-;_-* &quot;-&quot;_$_-;_-@_-"/>
    <numFmt numFmtId="235" formatCode="_-* #,##0.00_$_-;\-* #,##0.00_$_-;_-* &quot;-&quot;??_$_-;_-@_-"/>
    <numFmt numFmtId="236" formatCode="_-* #,##0&quot;$&quot;_-;\-* #,##0&quot;$&quot;_-;_-* &quot;-&quot;&quot;$&quot;_-;_-@_-"/>
    <numFmt numFmtId="237" formatCode="_-* #,##0.00&quot;$&quot;_-;\-* #,##0.00&quot;$&quot;_-;_-* &quot;-&quot;??&quot;$&quot;_-;_-@_-"/>
    <numFmt numFmtId="238" formatCode="_-&quot;$&quot;* #,##0.00_-;\-&quot;$&quot;* #,##0.00_-;_-&quot;$&quot;* &quot;-&quot;??_-;_-@_-"/>
    <numFmt numFmtId="239" formatCode="* #,##0;* \-#,##0;* &quot;-&quot;;@"/>
    <numFmt numFmtId="240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41" formatCode="0.0"/>
    <numFmt numFmtId="242" formatCode="#,##0.0_ ;[Red]\-#,##0.0\ "/>
    <numFmt numFmtId="243" formatCode="0.00;[Red]0.00"/>
    <numFmt numFmtId="244" formatCode="#,##0_ "/>
    <numFmt numFmtId="245" formatCode="#,##0.00_ "/>
    <numFmt numFmtId="246" formatCode="#,##0_);[Red]\(#,##0\)"/>
    <numFmt numFmtId="247" formatCode="0.00_ "/>
  </numFmts>
  <fonts count="1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0"/>
    </font>
    <font>
      <b/>
      <sz val="10"/>
      <color indexed="8"/>
      <name val="楷体"/>
      <family val="3"/>
    </font>
    <font>
      <sz val="10"/>
      <color indexed="8"/>
      <name val="楷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6"/>
      <color indexed="8"/>
      <name val="黑体"/>
      <family val="0"/>
    </font>
    <font>
      <sz val="12"/>
      <color indexed="8"/>
      <name val="Arial Narrow"/>
      <family val="2"/>
    </font>
    <font>
      <sz val="12"/>
      <color indexed="8"/>
      <name val="楷体"/>
      <family val="3"/>
    </font>
    <font>
      <sz val="10"/>
      <color indexed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2"/>
      <name val="楷体"/>
      <family val="3"/>
    </font>
    <font>
      <b/>
      <sz val="14"/>
      <name val="宋体"/>
      <family val="0"/>
    </font>
    <font>
      <sz val="10"/>
      <name val="楷体"/>
      <family val="3"/>
    </font>
    <font>
      <b/>
      <sz val="14"/>
      <color indexed="8"/>
      <name val="黑体"/>
      <family val="0"/>
    </font>
    <font>
      <sz val="11"/>
      <color indexed="8"/>
      <name val="楷体"/>
      <family val="3"/>
    </font>
    <font>
      <sz val="12"/>
      <color indexed="8"/>
      <name val="黑体"/>
      <family val="0"/>
    </font>
    <font>
      <b/>
      <sz val="14"/>
      <color indexed="8"/>
      <name val="宋体"/>
      <family val="0"/>
    </font>
    <font>
      <b/>
      <sz val="11"/>
      <name val="Helv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2"/>
      <name val="Times New Roman"/>
      <family val="1"/>
    </font>
    <font>
      <b/>
      <sz val="10"/>
      <name val="MS Sans Serif"/>
      <family val="2"/>
    </font>
    <font>
      <sz val="12"/>
      <name val="????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color indexed="16"/>
      <name val="MS Serif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0"/>
      <name val="Times New Roman"/>
      <family val="1"/>
    </font>
    <font>
      <b/>
      <sz val="13"/>
      <name val="Tms Rmn"/>
      <family val="1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u val="single"/>
      <sz val="11"/>
      <color indexed="12"/>
      <name val="宋体"/>
      <family val="0"/>
    </font>
    <font>
      <u val="singleAccounting"/>
      <vertAlign val="subscript"/>
      <sz val="10"/>
      <name val="Times New Roman"/>
      <family val="1"/>
    </font>
    <font>
      <sz val="11"/>
      <color indexed="17"/>
      <name val="宋体"/>
      <family val="0"/>
    </font>
    <font>
      <sz val="10"/>
      <name val="Courier"/>
      <family val="3"/>
    </font>
    <font>
      <sz val="10"/>
      <name val="MS Serif"/>
      <family val="1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9"/>
      <name val="Times New Roman"/>
      <family val="1"/>
    </font>
    <font>
      <sz val="7"/>
      <name val="Small Fonts"/>
      <family val="2"/>
    </font>
    <font>
      <sz val="12"/>
      <color indexed="17"/>
      <name val="楷体_GB2312"/>
      <family val="3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53"/>
      <name val="宋体"/>
      <family val="0"/>
    </font>
    <font>
      <sz val="10.5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16"/>
      <name val="Times New Roman"/>
      <family val="1"/>
    </font>
    <font>
      <sz val="12"/>
      <color indexed="17"/>
      <name val="宋体"/>
      <family val="0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MS Sans Serif"/>
      <family val="2"/>
    </font>
    <font>
      <sz val="12"/>
      <color indexed="9"/>
      <name val="Helv"/>
      <family val="2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b/>
      <sz val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b/>
      <sz val="10"/>
      <name val="Tms Rmn"/>
      <family val="1"/>
    </font>
    <font>
      <b/>
      <sz val="8"/>
      <color indexed="8"/>
      <name val="Helv"/>
      <family val="2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2"/>
      <color indexed="20"/>
      <name val="楷体_GB2312"/>
      <family val="3"/>
    </font>
    <font>
      <sz val="8"/>
      <color indexed="16"/>
      <name val="Century Schoolbook"/>
      <family val="2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name val="Tms Rm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1"/>
      <color indexed="52"/>
      <name val="宋体"/>
      <family val="0"/>
    </font>
    <font>
      <b/>
      <sz val="13"/>
      <name val="Times New Roman"/>
      <family val="1"/>
    </font>
    <font>
      <b/>
      <sz val="12"/>
      <name val="Helv"/>
      <family val="2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9"/>
      <name val="Times New Roman"/>
      <family val="1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1"/>
      <name val="돋움"/>
      <family val="2"/>
    </font>
    <font>
      <sz val="10.5"/>
      <color indexed="17"/>
      <name val="宋体"/>
      <family val="0"/>
    </font>
    <font>
      <sz val="10"/>
      <color indexed="8"/>
      <name val="Tahoma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mediumGray">
        <f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49" fontId="56" fillId="0" borderId="0" applyProtection="0">
      <alignment horizontal="left"/>
    </xf>
    <xf numFmtId="0" fontId="45" fillId="0" borderId="0" applyNumberFormat="0" applyFill="0" applyBorder="0" applyAlignment="0" applyProtection="0"/>
    <xf numFmtId="0" fontId="38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 locked="0"/>
    </xf>
    <xf numFmtId="0" fontId="38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0" fontId="34" fillId="0" borderId="0">
      <alignment/>
      <protection locked="0"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41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61" fillId="0" borderId="0">
      <alignment/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61" fillId="0" borderId="0">
      <alignment/>
      <protection/>
    </xf>
    <xf numFmtId="0" fontId="41" fillId="0" borderId="0">
      <alignment/>
      <protection/>
    </xf>
    <xf numFmtId="0" fontId="44" fillId="0" borderId="0">
      <alignment vertical="top"/>
      <protection/>
    </xf>
    <xf numFmtId="0" fontId="44" fillId="0" borderId="0">
      <alignment vertical="top"/>
      <protection/>
    </xf>
    <xf numFmtId="0" fontId="44" fillId="0" borderId="0">
      <alignment vertical="top"/>
      <protection/>
    </xf>
    <xf numFmtId="0" fontId="44" fillId="0" borderId="0">
      <alignment vertical="top"/>
      <protection/>
    </xf>
    <xf numFmtId="0" fontId="41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43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8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43" fillId="0" borderId="0">
      <alignment/>
      <protection/>
    </xf>
    <xf numFmtId="0" fontId="44" fillId="0" borderId="0">
      <alignment vertical="top"/>
      <protection/>
    </xf>
    <xf numFmtId="0" fontId="34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34" fillId="0" borderId="0">
      <alignment/>
      <protection locked="0"/>
    </xf>
    <xf numFmtId="0" fontId="41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/>
    </xf>
    <xf numFmtId="198" fontId="56" fillId="0" borderId="0" applyFill="0" applyBorder="0" applyProtection="0">
      <alignment horizontal="right"/>
    </xf>
    <xf numFmtId="188" fontId="56" fillId="0" borderId="0" applyFill="0" applyBorder="0" applyProtection="0">
      <alignment horizontal="right"/>
    </xf>
    <xf numFmtId="209" fontId="63" fillId="0" borderId="0" applyFill="0" applyBorder="0" applyProtection="0">
      <alignment horizontal="center"/>
    </xf>
    <xf numFmtId="194" fontId="63" fillId="0" borderId="0" applyFill="0" applyBorder="0" applyProtection="0">
      <alignment horizontal="center"/>
    </xf>
    <xf numFmtId="199" fontId="69" fillId="0" borderId="0" applyFill="0" applyBorder="0" applyProtection="0">
      <alignment horizontal="right"/>
    </xf>
    <xf numFmtId="201" fontId="56" fillId="0" borderId="0" applyFill="0" applyBorder="0" applyProtection="0">
      <alignment horizontal="right"/>
    </xf>
    <xf numFmtId="205" fontId="56" fillId="0" borderId="0" applyFill="0" applyBorder="0" applyProtection="0">
      <alignment horizontal="right"/>
    </xf>
    <xf numFmtId="214" fontId="56" fillId="0" borderId="0" applyFill="0" applyBorder="0" applyProtection="0">
      <alignment horizontal="right"/>
    </xf>
    <xf numFmtId="206" fontId="56" fillId="0" borderId="0" applyFill="0" applyBorder="0" applyProtection="0">
      <alignment horizontal="right"/>
    </xf>
    <xf numFmtId="0" fontId="2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41" fillId="0" borderId="0">
      <alignment/>
      <protection/>
    </xf>
    <xf numFmtId="20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0" borderId="0">
      <alignment/>
      <protection locked="0"/>
    </xf>
    <xf numFmtId="0" fontId="5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45" fillId="19" borderId="0" applyNumberFormat="0" applyBorder="0" applyAlignment="0" applyProtection="0"/>
    <xf numFmtId="0" fontId="5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59" fillId="21" borderId="0" applyNumberFormat="0" applyBorder="0" applyAlignment="0" applyProtection="0"/>
    <xf numFmtId="0" fontId="45" fillId="22" borderId="0" applyNumberFormat="0" applyBorder="0" applyAlignment="0" applyProtection="0"/>
    <xf numFmtId="0" fontId="59" fillId="21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59" fillId="13" borderId="0" applyNumberFormat="0" applyBorder="0" applyAlignment="0" applyProtection="0"/>
    <xf numFmtId="0" fontId="45" fillId="23" borderId="0" applyNumberFormat="0" applyBorder="0" applyAlignment="0" applyProtection="0"/>
    <xf numFmtId="0" fontId="5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59" fillId="13" borderId="0" applyNumberFormat="0" applyBorder="0" applyAlignment="0" applyProtection="0"/>
    <xf numFmtId="0" fontId="45" fillId="15" borderId="0" applyNumberFormat="0" applyBorder="0" applyAlignment="0" applyProtection="0"/>
    <xf numFmtId="0" fontId="5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45" fillId="16" borderId="0" applyNumberFormat="0" applyBorder="0" applyAlignment="0" applyProtection="0"/>
    <xf numFmtId="0" fontId="5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59" fillId="7" borderId="0" applyNumberFormat="0" applyBorder="0" applyAlignment="0" applyProtection="0"/>
    <xf numFmtId="0" fontId="45" fillId="24" borderId="0" applyNumberFormat="0" applyBorder="0" applyAlignment="0" applyProtection="0"/>
    <xf numFmtId="0" fontId="53" fillId="0" borderId="0">
      <alignment horizontal="center" wrapText="1"/>
      <protection locked="0"/>
    </xf>
    <xf numFmtId="0" fontId="84" fillId="3" borderId="0" applyNumberFormat="0" applyBorder="0" applyAlignment="0" applyProtection="0"/>
    <xf numFmtId="189" fontId="44" fillId="0" borderId="0" applyFill="0" applyBorder="0" applyAlignment="0">
      <protection/>
    </xf>
    <xf numFmtId="0" fontId="22" fillId="0" borderId="0" applyFill="0" applyBorder="0" applyAlignment="0">
      <protection/>
    </xf>
    <xf numFmtId="0" fontId="22" fillId="0" borderId="0" applyFill="0" applyBorder="0" applyAlignment="0">
      <protection/>
    </xf>
    <xf numFmtId="190" fontId="34" fillId="0" borderId="0" applyFill="0" applyBorder="0" applyAlignment="0">
      <protection/>
    </xf>
    <xf numFmtId="195" fontId="34" fillId="0" borderId="0" applyFill="0" applyBorder="0" applyAlignment="0">
      <protection/>
    </xf>
    <xf numFmtId="192" fontId="34" fillId="0" borderId="0" applyFill="0" applyBorder="0" applyAlignment="0">
      <protection/>
    </xf>
    <xf numFmtId="207" fontId="34" fillId="0" borderId="0" applyFill="0" applyBorder="0" applyAlignment="0">
      <protection/>
    </xf>
    <xf numFmtId="197" fontId="34" fillId="0" borderId="0" applyFill="0" applyBorder="0" applyAlignment="0">
      <protection/>
    </xf>
    <xf numFmtId="185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58" fillId="13" borderId="1" applyNumberFormat="0" applyAlignment="0" applyProtection="0"/>
    <xf numFmtId="0" fontId="88" fillId="0" borderId="0">
      <alignment/>
      <protection/>
    </xf>
    <xf numFmtId="0" fontId="67" fillId="21" borderId="2" applyNumberFormat="0" applyAlignment="0" applyProtection="0"/>
    <xf numFmtId="0" fontId="57" fillId="0" borderId="3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89" fillId="0" borderId="4">
      <alignment horizontal="center"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7" fontId="34" fillId="0" borderId="0">
      <alignment/>
      <protection/>
    </xf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1" fontId="56" fillId="0" borderId="0">
      <alignment/>
      <protection/>
    </xf>
    <xf numFmtId="3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21" fontId="34" fillId="0" borderId="0">
      <alignment/>
      <protection/>
    </xf>
    <xf numFmtId="0" fontId="66" fillId="0" borderId="0" applyNumberFormat="0" applyAlignment="0">
      <protection/>
    </xf>
    <xf numFmtId="0" fontId="65" fillId="0" borderId="0" applyNumberFormat="0" applyAlignment="0">
      <protection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7" fontId="56" fillId="0" borderId="0">
      <alignment/>
      <protection/>
    </xf>
    <xf numFmtId="186" fontId="34" fillId="0" borderId="0">
      <alignment/>
      <protection locked="0"/>
    </xf>
    <xf numFmtId="14" fontId="44" fillId="0" borderId="0" applyFill="0" applyBorder="0" applyAlignment="0">
      <protection/>
    </xf>
    <xf numFmtId="15" fontId="101" fillId="0" borderId="0">
      <alignment/>
      <protection/>
    </xf>
    <xf numFmtId="222" fontId="56" fillId="0" borderId="0">
      <alignment/>
      <protection/>
    </xf>
    <xf numFmtId="197" fontId="34" fillId="0" borderId="0" applyFill="0" applyBorder="0" applyAlignment="0">
      <protection/>
    </xf>
    <xf numFmtId="190" fontId="34" fillId="0" borderId="0" applyFill="0" applyBorder="0" applyAlignment="0">
      <protection/>
    </xf>
    <xf numFmtId="197" fontId="34" fillId="0" borderId="0" applyFill="0" applyBorder="0" applyAlignment="0">
      <protection/>
    </xf>
    <xf numFmtId="185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51" fillId="0" borderId="0" applyNumberFormat="0" applyAlignment="0">
      <protection/>
    </xf>
    <xf numFmtId="0" fontId="52" fillId="0" borderId="0">
      <alignment horizontal="left"/>
      <protection/>
    </xf>
    <xf numFmtId="0" fontId="72" fillId="25" borderId="5">
      <alignment/>
      <protection/>
    </xf>
    <xf numFmtId="22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186" fontId="34" fillId="0" borderId="0">
      <alignment/>
      <protection locked="0"/>
    </xf>
    <xf numFmtId="0" fontId="80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72" fillId="13" borderId="0" applyNumberFormat="0" applyBorder="0" applyAlignment="0" applyProtection="0"/>
    <xf numFmtId="0" fontId="104" fillId="0" borderId="0">
      <alignment horizontal="left"/>
      <protection/>
    </xf>
    <xf numFmtId="0" fontId="33" fillId="0" borderId="6" applyNumberFormat="0" applyAlignment="0" applyProtection="0"/>
    <xf numFmtId="0" fontId="33" fillId="0" borderId="7">
      <alignment horizontal="left" vertical="center"/>
      <protection/>
    </xf>
    <xf numFmtId="0" fontId="35" fillId="0" borderId="0" applyNumberFormat="0" applyFill="0">
      <alignment/>
      <protection/>
    </xf>
    <xf numFmtId="0" fontId="77" fillId="0" borderId="8" applyNumberFormat="0" applyFill="0" applyAlignment="0" applyProtection="0"/>
    <xf numFmtId="0" fontId="90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186" fontId="34" fillId="0" borderId="0">
      <alignment/>
      <protection locked="0"/>
    </xf>
    <xf numFmtId="186" fontId="34" fillId="0" borderId="0">
      <alignment/>
      <protection locked="0"/>
    </xf>
    <xf numFmtId="0" fontId="85" fillId="0" borderId="0" applyNumberFormat="0" applyFill="0" applyBorder="0" applyAlignment="0" applyProtection="0"/>
    <xf numFmtId="0" fontId="49" fillId="7" borderId="1" applyNumberFormat="0" applyAlignment="0" applyProtection="0"/>
    <xf numFmtId="0" fontId="72" fillId="8" borderId="5" applyNumberFormat="0" applyBorder="0" applyAlignment="0" applyProtection="0"/>
    <xf numFmtId="184" fontId="22" fillId="26" borderId="0">
      <alignment/>
      <protection/>
    </xf>
    <xf numFmtId="184" fontId="22" fillId="26" borderId="0">
      <alignment/>
      <protection/>
    </xf>
    <xf numFmtId="204" fontId="94" fillId="26" borderId="0">
      <alignment/>
      <protection/>
    </xf>
    <xf numFmtId="38" fontId="105" fillId="0" borderId="0">
      <alignment/>
      <protection/>
    </xf>
    <xf numFmtId="38" fontId="103" fillId="0" borderId="0">
      <alignment/>
      <protection/>
    </xf>
    <xf numFmtId="38" fontId="81" fillId="0" borderId="0">
      <alignment/>
      <protection/>
    </xf>
    <xf numFmtId="38" fontId="10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 applyNumberFormat="0" applyFont="0" applyFill="0" applyBorder="0" applyProtection="0">
      <alignment horizontal="left" vertical="center"/>
    </xf>
    <xf numFmtId="197" fontId="34" fillId="0" borderId="0" applyFill="0" applyBorder="0" applyAlignment="0">
      <protection/>
    </xf>
    <xf numFmtId="190" fontId="34" fillId="0" borderId="0" applyFill="0" applyBorder="0" applyAlignment="0">
      <protection/>
    </xf>
    <xf numFmtId="197" fontId="34" fillId="0" borderId="0" applyFill="0" applyBorder="0" applyAlignment="0">
      <protection/>
    </xf>
    <xf numFmtId="185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102" fillId="0" borderId="11" applyNumberFormat="0" applyFill="0" applyAlignment="0" applyProtection="0"/>
    <xf numFmtId="184" fontId="22" fillId="27" borderId="0">
      <alignment/>
      <protection/>
    </xf>
    <xf numFmtId="184" fontId="22" fillId="27" borderId="0">
      <alignment/>
      <protection/>
    </xf>
    <xf numFmtId="204" fontId="8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1" fillId="0" borderId="12">
      <alignment/>
      <protection/>
    </xf>
    <xf numFmtId="21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97" fillId="28" borderId="0" applyNumberFormat="0" applyBorder="0" applyAlignment="0" applyProtection="0"/>
    <xf numFmtId="0" fontId="56" fillId="0" borderId="0">
      <alignment/>
      <protection/>
    </xf>
    <xf numFmtId="37" fontId="70" fillId="0" borderId="0">
      <alignment/>
      <protection/>
    </xf>
    <xf numFmtId="0" fontId="94" fillId="0" borderId="0">
      <alignment/>
      <protection/>
    </xf>
    <xf numFmtId="208" fontId="22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0" fillId="8" borderId="13" applyNumberFormat="0" applyFont="0" applyAlignment="0" applyProtection="0"/>
    <xf numFmtId="0" fontId="60" fillId="13" borderId="14" applyNumberFormat="0" applyAlignment="0" applyProtection="0"/>
    <xf numFmtId="40" fontId="107" fillId="29" borderId="0">
      <alignment horizontal="right"/>
      <protection/>
    </xf>
    <xf numFmtId="0" fontId="78" fillId="29" borderId="15">
      <alignment/>
      <protection/>
    </xf>
    <xf numFmtId="14" fontId="5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72" fillId="13" borderId="5">
      <alignment/>
      <protection/>
    </xf>
    <xf numFmtId="197" fontId="34" fillId="0" borderId="0" applyFill="0" applyBorder="0" applyAlignment="0">
      <protection/>
    </xf>
    <xf numFmtId="190" fontId="34" fillId="0" borderId="0" applyFill="0" applyBorder="0" applyAlignment="0">
      <protection/>
    </xf>
    <xf numFmtId="197" fontId="34" fillId="0" borderId="0" applyFill="0" applyBorder="0" applyAlignment="0">
      <protection/>
    </xf>
    <xf numFmtId="185" fontId="34" fillId="0" borderId="0" applyFill="0" applyBorder="0" applyAlignment="0">
      <protection/>
    </xf>
    <xf numFmtId="190" fontId="34" fillId="0" borderId="0" applyFill="0" applyBorder="0" applyAlignment="0">
      <protection/>
    </xf>
    <xf numFmtId="4" fontId="52" fillId="0" borderId="0">
      <alignment horizontal="right"/>
      <protection/>
    </xf>
    <xf numFmtId="213" fontId="99" fillId="0" borderId="0">
      <alignment/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2">
      <alignment horizontal="center"/>
      <protection/>
    </xf>
    <xf numFmtId="3" fontId="0" fillId="0" borderId="0" applyFont="0" applyFill="0" applyBorder="0" applyAlignment="0" applyProtection="0"/>
    <xf numFmtId="0" fontId="0" fillId="30" borderId="0" applyNumberFormat="0" applyFont="0" applyBorder="0" applyAlignment="0" applyProtection="0"/>
    <xf numFmtId="4" fontId="96" fillId="0" borderId="0">
      <alignment horizontal="right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left"/>
      <protection/>
    </xf>
    <xf numFmtId="183" fontId="72" fillId="0" borderId="16">
      <alignment/>
      <protection/>
    </xf>
    <xf numFmtId="0" fontId="91" fillId="31" borderId="17">
      <alignment/>
      <protection locked="0"/>
    </xf>
    <xf numFmtId="0" fontId="32" fillId="0" borderId="0">
      <alignment/>
      <protection/>
    </xf>
    <xf numFmtId="0" fontId="86" fillId="0" borderId="5">
      <alignment horizontal="center"/>
      <protection/>
    </xf>
    <xf numFmtId="0" fontId="86" fillId="0" borderId="0">
      <alignment horizontal="center" vertical="center"/>
      <protection/>
    </xf>
    <xf numFmtId="0" fontId="82" fillId="0" borderId="0" applyNumberFormat="0" applyFill="0">
      <alignment horizontal="left" vertical="center"/>
      <protection/>
    </xf>
    <xf numFmtId="0" fontId="31" fillId="0" borderId="0">
      <alignment/>
      <protection/>
    </xf>
    <xf numFmtId="40" fontId="92" fillId="0" borderId="0" applyBorder="0">
      <alignment horizontal="right"/>
      <protection/>
    </xf>
    <xf numFmtId="0" fontId="91" fillId="31" borderId="17">
      <alignment/>
      <protection locked="0"/>
    </xf>
    <xf numFmtId="0" fontId="34" fillId="0" borderId="0">
      <alignment/>
      <protection/>
    </xf>
    <xf numFmtId="0" fontId="91" fillId="31" borderId="17">
      <alignment/>
      <protection locked="0"/>
    </xf>
    <xf numFmtId="49" fontId="44" fillId="0" borderId="0" applyFill="0" applyBorder="0" applyAlignment="0">
      <protection/>
    </xf>
    <xf numFmtId="227" fontId="44" fillId="0" borderId="0" applyFill="0" applyBorder="0" applyAlignment="0">
      <protection/>
    </xf>
    <xf numFmtId="228" fontId="34" fillId="0" borderId="0" applyFill="0" applyBorder="0" applyAlignment="0">
      <protection/>
    </xf>
    <xf numFmtId="229" fontId="0" fillId="0" borderId="0" applyFont="0" applyFill="0" applyBorder="0" applyAlignment="0" applyProtection="0"/>
    <xf numFmtId="0" fontId="112" fillId="0" borderId="0">
      <alignment horizontal="center"/>
      <protection/>
    </xf>
    <xf numFmtId="186" fontId="34" fillId="0" borderId="18">
      <alignment/>
      <protection locked="0"/>
    </xf>
    <xf numFmtId="0" fontId="36" fillId="0" borderId="0" applyNumberFormat="0" applyFill="0" applyBorder="0" applyAlignment="0">
      <protection locked="0"/>
    </xf>
    <xf numFmtId="0" fontId="3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" vertical="center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69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34" fillId="0" borderId="19" applyNumberFormat="0" applyFill="0" applyProtection="0">
      <alignment horizontal="right"/>
    </xf>
    <xf numFmtId="0" fontId="6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77" fillId="0" borderId="8" applyNumberFormat="0" applyFill="0" applyAlignment="0" applyProtection="0"/>
    <xf numFmtId="0" fontId="77" fillId="0" borderId="8" applyNumberFormat="0" applyFill="0" applyAlignment="0" applyProtection="0"/>
    <xf numFmtId="0" fontId="77" fillId="0" borderId="21" applyNumberFormat="0" applyFill="0" applyAlignment="0" applyProtection="0"/>
    <xf numFmtId="0" fontId="54" fillId="0" borderId="22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23" applyNumberFormat="0" applyFill="0" applyAlignment="0" applyProtection="0"/>
    <xf numFmtId="0" fontId="46" fillId="0" borderId="24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19" applyNumberFormat="0" applyFill="0" applyProtection="0">
      <alignment horizontal="center"/>
    </xf>
    <xf numFmtId="0" fontId="34" fillId="0" borderId="0">
      <alignment/>
      <protection/>
    </xf>
    <xf numFmtId="0" fontId="68" fillId="0" borderId="0" applyNumberFormat="0" applyFill="0" applyBorder="0" applyAlignment="0" applyProtection="0"/>
    <xf numFmtId="0" fontId="26" fillId="0" borderId="26" applyNumberFormat="0" applyFill="0" applyProtection="0">
      <alignment horizontal="center"/>
    </xf>
    <xf numFmtId="0" fontId="5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11" fillId="5" borderId="0" applyNumberFormat="0" applyBorder="0" applyAlignment="0" applyProtection="0"/>
    <xf numFmtId="0" fontId="111" fillId="5" borderId="0" applyNumberFormat="0" applyBorder="0" applyAlignment="0" applyProtection="0"/>
    <xf numFmtId="0" fontId="75" fillId="5" borderId="0" applyNumberFormat="0" applyBorder="0" applyAlignment="0" applyProtection="0"/>
    <xf numFmtId="0" fontId="111" fillId="5" borderId="0" applyNumberFormat="0" applyBorder="0" applyAlignment="0" applyProtection="0"/>
    <xf numFmtId="0" fontId="111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3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84" fillId="3" borderId="0" applyNumberFormat="0" applyBorder="0" applyAlignment="0" applyProtection="0"/>
    <xf numFmtId="0" fontId="84" fillId="5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110" fillId="3" borderId="0" applyNumberFormat="0" applyBorder="0" applyAlignment="0" applyProtection="0"/>
    <xf numFmtId="0" fontId="75" fillId="3" borderId="0" applyNumberFormat="0" applyBorder="0" applyAlignment="0" applyProtection="0"/>
    <xf numFmtId="0" fontId="111" fillId="3" borderId="0" applyNumberFormat="0" applyBorder="0" applyAlignment="0" applyProtection="0"/>
    <xf numFmtId="0" fontId="84" fillId="3" borderId="0" applyNumberFormat="0" applyBorder="0" applyAlignment="0" applyProtection="0"/>
    <xf numFmtId="0" fontId="113" fillId="5" borderId="0" applyNumberFormat="0" applyBorder="0" applyAlignment="0" applyProtection="0"/>
    <xf numFmtId="0" fontId="110" fillId="3" borderId="0" applyNumberFormat="0" applyBorder="0" applyAlignment="0" applyProtection="0"/>
    <xf numFmtId="0" fontId="75" fillId="5" borderId="0" applyNumberFormat="0" applyBorder="0" applyAlignment="0" applyProtection="0"/>
    <xf numFmtId="0" fontId="111" fillId="5" borderId="0" applyNumberFormat="0" applyBorder="0" applyAlignment="0" applyProtection="0"/>
    <xf numFmtId="0" fontId="75" fillId="5" borderId="0" applyNumberFormat="0" applyBorder="0" applyAlignment="0" applyProtection="0"/>
    <xf numFmtId="0" fontId="84" fillId="3" borderId="0" applyNumberFormat="0" applyBorder="0" applyAlignment="0" applyProtection="0"/>
    <xf numFmtId="0" fontId="84" fillId="5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75" fillId="5" borderId="0" applyNumberFormat="0" applyBorder="0" applyAlignment="0" applyProtection="0"/>
    <xf numFmtId="0" fontId="95" fillId="3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5" borderId="0" applyNumberFormat="0" applyBorder="0" applyAlignment="0" applyProtection="0"/>
    <xf numFmtId="0" fontId="110" fillId="3" borderId="0" applyNumberFormat="0" applyBorder="0" applyAlignment="0" applyProtection="0"/>
    <xf numFmtId="0" fontId="84" fillId="5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5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9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75" fillId="5" borderId="0" applyNumberFormat="0" applyBorder="0" applyAlignment="0" applyProtection="0"/>
    <xf numFmtId="0" fontId="95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top"/>
      <protection/>
    </xf>
    <xf numFmtId="0" fontId="1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horizontal="left" wrapText="1"/>
      <protection/>
    </xf>
    <xf numFmtId="0" fontId="0" fillId="0" borderId="0">
      <alignment vertical="center"/>
      <protection/>
    </xf>
    <xf numFmtId="0" fontId="22" fillId="0" borderId="0">
      <alignment horizontal="left" wrapText="1"/>
      <protection/>
    </xf>
    <xf numFmtId="0" fontId="22" fillId="0" borderId="0">
      <alignment horizontal="left" wrapText="1"/>
      <protection/>
    </xf>
    <xf numFmtId="0" fontId="22" fillId="0" borderId="0">
      <alignment/>
      <protection/>
    </xf>
    <xf numFmtId="0" fontId="22" fillId="0" borderId="0">
      <alignment horizontal="left" wrapText="1"/>
      <protection/>
    </xf>
    <xf numFmtId="0" fontId="22" fillId="0" borderId="0">
      <alignment horizontal="left" wrapText="1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0">
      <alignment vertical="center"/>
      <protection locked="0"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9" fontId="0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116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9" fillId="4" borderId="0" applyNumberFormat="0" applyBorder="0" applyAlignment="0" applyProtection="0"/>
    <xf numFmtId="0" fontId="116" fillId="4" borderId="0" applyNumberFormat="0" applyBorder="0" applyAlignment="0" applyProtection="0"/>
    <xf numFmtId="0" fontId="79" fillId="4" borderId="0" applyNumberFormat="0" applyBorder="0" applyAlignment="0" applyProtection="0"/>
    <xf numFmtId="0" fontId="64" fillId="4" borderId="0" applyNumberFormat="0" applyBorder="0" applyAlignment="0" applyProtection="0"/>
    <xf numFmtId="0" fontId="114" fillId="6" borderId="0" applyNumberFormat="0" applyBorder="0" applyAlignment="0" applyProtection="0"/>
    <xf numFmtId="0" fontId="79" fillId="4" borderId="0" applyNumberFormat="0" applyBorder="0" applyAlignment="0" applyProtection="0"/>
    <xf numFmtId="0" fontId="116" fillId="6" borderId="0" applyNumberFormat="0" applyBorder="0" applyAlignment="0" applyProtection="0"/>
    <xf numFmtId="0" fontId="79" fillId="6" borderId="0" applyNumberFormat="0" applyBorder="0" applyAlignment="0" applyProtection="0"/>
    <xf numFmtId="0" fontId="116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6" fillId="6" borderId="0" applyNumberFormat="0" applyBorder="0" applyAlignment="0" applyProtection="0"/>
    <xf numFmtId="0" fontId="71" fillId="4" borderId="0" applyNumberFormat="0" applyBorder="0" applyAlignment="0" applyProtection="0"/>
    <xf numFmtId="0" fontId="114" fillId="4" borderId="0" applyNumberFormat="0" applyBorder="0" applyAlignment="0" applyProtection="0"/>
    <xf numFmtId="0" fontId="1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79" fillId="4" borderId="0" applyNumberFormat="0" applyBorder="0" applyAlignment="0" applyProtection="0"/>
    <xf numFmtId="0" fontId="6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7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6" fillId="6" borderId="0" applyNumberFormat="0" applyBorder="0" applyAlignment="0" applyProtection="0"/>
    <xf numFmtId="0" fontId="71" fillId="4" borderId="0" applyNumberFormat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4" fillId="0" borderId="2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9" borderId="1" applyNumberFormat="0" applyAlignment="0" applyProtection="0"/>
    <xf numFmtId="0" fontId="58" fillId="13" borderId="1" applyNumberFormat="0" applyAlignment="0" applyProtection="0"/>
    <xf numFmtId="0" fontId="58" fillId="13" borderId="1" applyNumberFormat="0" applyAlignment="0" applyProtection="0"/>
    <xf numFmtId="0" fontId="58" fillId="13" borderId="1" applyNumberFormat="0" applyAlignment="0" applyProtection="0"/>
    <xf numFmtId="0" fontId="67" fillId="21" borderId="2" applyNumberFormat="0" applyAlignment="0" applyProtection="0"/>
    <xf numFmtId="0" fontId="67" fillId="21" borderId="2" applyNumberFormat="0" applyAlignment="0" applyProtection="0"/>
    <xf numFmtId="0" fontId="67" fillId="21" borderId="2" applyNumberFormat="0" applyAlignment="0" applyProtection="0"/>
    <xf numFmtId="0" fontId="67" fillId="21" borderId="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26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30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30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0" fontId="115" fillId="0" borderId="0">
      <alignment/>
      <protection/>
    </xf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0" fontId="56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56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39" fontId="35" fillId="0" borderId="0" applyFont="0" applyFill="0" applyBorder="0" applyAlignment="0" applyProtection="0"/>
    <xf numFmtId="0" fontId="121" fillId="0" borderId="0">
      <alignment/>
      <protection/>
    </xf>
    <xf numFmtId="0" fontId="98" fillId="32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35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231" fontId="34" fillId="0" borderId="26" applyFill="0" applyProtection="0">
      <alignment horizontal="right"/>
    </xf>
    <xf numFmtId="0" fontId="34" fillId="0" borderId="19" applyNumberFormat="0" applyFill="0" applyProtection="0">
      <alignment horizontal="left"/>
    </xf>
    <xf numFmtId="0" fontId="76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97" fillId="28" borderId="0" applyNumberFormat="0" applyBorder="0" applyAlignment="0" applyProtection="0"/>
    <xf numFmtId="0" fontId="60" fillId="29" borderId="14" applyNumberFormat="0" applyAlignment="0" applyProtection="0"/>
    <xf numFmtId="0" fontId="60" fillId="13" borderId="14" applyNumberFormat="0" applyAlignment="0" applyProtection="0"/>
    <xf numFmtId="0" fontId="60" fillId="13" borderId="14" applyNumberFormat="0" applyAlignment="0" applyProtection="0"/>
    <xf numFmtId="0" fontId="60" fillId="13" borderId="14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1" fontId="34" fillId="0" borderId="26" applyFill="0" applyProtection="0">
      <alignment horizontal="center"/>
    </xf>
    <xf numFmtId="1" fontId="1" fillId="0" borderId="5">
      <alignment vertical="center"/>
      <protection locked="0"/>
    </xf>
    <xf numFmtId="203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122" fillId="0" borderId="0">
      <alignment/>
      <protection/>
    </xf>
    <xf numFmtId="241" fontId="1" fillId="0" borderId="5">
      <alignment vertical="center"/>
      <protection locked="0"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1" fillId="0" borderId="0">
      <alignment/>
      <protection/>
    </xf>
    <xf numFmtId="0" fontId="48" fillId="0" borderId="0" applyNumberFormat="0" applyFill="0" applyBorder="0" applyAlignment="0" applyProtection="0"/>
    <xf numFmtId="0" fontId="9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8" borderId="13" applyNumberFormat="0" applyFont="0" applyAlignment="0" applyProtection="0"/>
    <xf numFmtId="0" fontId="0" fillId="8" borderId="13" applyNumberFormat="0" applyFont="0" applyAlignment="0" applyProtection="0"/>
    <xf numFmtId="0" fontId="0" fillId="8" borderId="13" applyNumberFormat="0" applyFont="0" applyAlignment="0" applyProtection="0"/>
    <xf numFmtId="0" fontId="2" fillId="8" borderId="13" applyNumberFormat="0" applyFont="0" applyAlignment="0" applyProtection="0"/>
    <xf numFmtId="0" fontId="34" fillId="0" borderId="5" applyNumberFormat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" fillId="29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42" fontId="2" fillId="0" borderId="0" xfId="0" applyNumberFormat="1" applyFont="1" applyFill="1" applyBorder="1" applyAlignment="1">
      <alignment/>
    </xf>
    <xf numFmtId="242" fontId="2" fillId="0" borderId="5" xfId="807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31" xfId="0" applyNumberFormat="1" applyFont="1" applyFill="1" applyBorder="1" applyAlignment="1" applyProtection="1">
      <alignment horizontal="center" vertical="center" wrapText="1"/>
      <protection/>
    </xf>
    <xf numFmtId="4" fontId="6" fillId="0" borderId="32" xfId="0" applyNumberFormat="1" applyFont="1" applyFill="1" applyBorder="1" applyAlignment="1" applyProtection="1">
      <alignment horizontal="center" vertical="center" wrapText="1"/>
      <protection/>
    </xf>
    <xf numFmtId="4" fontId="6" fillId="0" borderId="5" xfId="0" applyNumberFormat="1" applyFont="1" applyFill="1" applyBorder="1" applyAlignment="1" applyProtection="1">
      <alignment horizontal="center" vertical="center" wrapText="1"/>
      <protection/>
    </xf>
    <xf numFmtId="4" fontId="6" fillId="0" borderId="33" xfId="0" applyNumberFormat="1" applyFont="1" applyFill="1" applyBorder="1" applyAlignment="1" applyProtection="1">
      <alignment horizontal="center" vertical="center" wrapText="1"/>
      <protection/>
    </xf>
    <xf numFmtId="4" fontId="6" fillId="25" borderId="31" xfId="0" applyNumberFormat="1" applyFont="1" applyFill="1" applyBorder="1" applyAlignment="1" applyProtection="1">
      <alignment horizontal="center" vertical="center" wrapText="1"/>
      <protection/>
    </xf>
    <xf numFmtId="4" fontId="6" fillId="0" borderId="31" xfId="654" applyNumberFormat="1" applyFont="1" applyFill="1" applyBorder="1" applyAlignment="1" applyProtection="1">
      <alignment horizontal="center" vertical="center" wrapText="1"/>
      <protection/>
    </xf>
    <xf numFmtId="4" fontId="4" fillId="0" borderId="31" xfId="0" applyNumberFormat="1" applyFont="1" applyFill="1" applyBorder="1" applyAlignment="1" applyProtection="1">
      <alignment horizontal="center" vertical="center" wrapText="1"/>
      <protection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242" fontId="6" fillId="0" borderId="0" xfId="0" applyNumberFormat="1" applyFont="1" applyFill="1" applyBorder="1" applyAlignment="1" applyProtection="1">
      <alignment horizontal="center" vertical="center"/>
      <protection/>
    </xf>
    <xf numFmtId="243" fontId="6" fillId="25" borderId="26" xfId="0" applyNumberFormat="1" applyFont="1" applyFill="1" applyBorder="1" applyAlignment="1" applyProtection="1">
      <alignment horizontal="center" vertical="center" wrapText="1"/>
      <protection/>
    </xf>
    <xf numFmtId="4" fontId="6" fillId="25" borderId="31" xfId="654" applyNumberFormat="1" applyFont="1" applyFill="1" applyBorder="1" applyAlignment="1" applyProtection="1">
      <alignment horizontal="center" vertical="center" wrapText="1"/>
      <protection/>
    </xf>
    <xf numFmtId="243" fontId="6" fillId="0" borderId="26" xfId="654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Fill="1" applyBorder="1" applyAlignment="1" applyProtection="1">
      <alignment horizontal="center" vertical="center" wrapText="1"/>
      <protection/>
    </xf>
    <xf numFmtId="4" fontId="6" fillId="0" borderId="35" xfId="0" applyNumberFormat="1" applyFont="1" applyFill="1" applyBorder="1" applyAlignment="1" applyProtection="1">
      <alignment horizontal="center" vertical="center" wrapText="1"/>
      <protection/>
    </xf>
    <xf numFmtId="4" fontId="6" fillId="0" borderId="36" xfId="0" applyNumberFormat="1" applyFont="1" applyFill="1" applyBorder="1" applyAlignment="1" applyProtection="1">
      <alignment horizontal="center" vertical="center" wrapText="1"/>
      <protection/>
    </xf>
    <xf numFmtId="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 horizontal="center" vertical="center" wrapText="1"/>
      <protection/>
    </xf>
    <xf numFmtId="243" fontId="4" fillId="25" borderId="5" xfId="0" applyNumberFormat="1" applyFont="1" applyFill="1" applyBorder="1" applyAlignment="1">
      <alignment vertical="center"/>
    </xf>
    <xf numFmtId="243" fontId="4" fillId="25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33" xfId="654" applyNumberFormat="1" applyFont="1" applyFill="1" applyBorder="1" applyAlignment="1" applyProtection="1">
      <alignment horizontal="center" vertical="center" wrapText="1"/>
      <protection/>
    </xf>
    <xf numFmtId="243" fontId="4" fillId="25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5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left" vertical="center" shrinkToFit="1"/>
    </xf>
    <xf numFmtId="244" fontId="7" fillId="0" borderId="5" xfId="0" applyNumberFormat="1" applyFont="1" applyFill="1" applyBorder="1" applyAlignment="1">
      <alignment horizontal="center" vertical="center"/>
    </xf>
    <xf numFmtId="244" fontId="12" fillId="0" borderId="5" xfId="0" applyNumberFormat="1" applyFont="1" applyFill="1" applyBorder="1" applyAlignment="1">
      <alignment horizontal="center" vertical="center" shrinkToFit="1"/>
    </xf>
    <xf numFmtId="244" fontId="12" fillId="0" borderId="5" xfId="0" applyNumberFormat="1" applyFont="1" applyFill="1" applyBorder="1" applyAlignment="1">
      <alignment horizontal="left" vertical="center" shrinkToFit="1"/>
    </xf>
    <xf numFmtId="244" fontId="7" fillId="0" borderId="5" xfId="0" applyNumberFormat="1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244" fontId="11" fillId="0" borderId="5" xfId="0" applyNumberFormat="1" applyFont="1" applyFill="1" applyBorder="1" applyAlignment="1">
      <alignment horizontal="center" vertical="center" shrinkToFit="1"/>
    </xf>
    <xf numFmtId="244" fontId="7" fillId="0" borderId="4" xfId="0" applyNumberFormat="1" applyFont="1" applyFill="1" applyBorder="1" applyAlignment="1">
      <alignment horizontal="center" vertical="center" shrinkToFit="1"/>
    </xf>
    <xf numFmtId="244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244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244" fontId="1" fillId="0" borderId="0" xfId="0" applyNumberFormat="1" applyFont="1" applyFill="1" applyAlignment="1">
      <alignment/>
    </xf>
    <xf numFmtId="0" fontId="15" fillId="29" borderId="0" xfId="0" applyNumberFormat="1" applyFont="1" applyFill="1" applyBorder="1" applyAlignment="1" applyProtection="1">
      <alignment vertical="center"/>
      <protection/>
    </xf>
    <xf numFmtId="0" fontId="6" fillId="29" borderId="0" xfId="0" applyNumberFormat="1" applyFont="1" applyFill="1" applyBorder="1" applyAlignment="1" applyProtection="1">
      <alignment/>
      <protection/>
    </xf>
    <xf numFmtId="0" fontId="9" fillId="29" borderId="0" xfId="0" applyNumberFormat="1" applyFont="1" applyFill="1" applyBorder="1" applyAlignment="1" applyProtection="1">
      <alignment vertical="center"/>
      <protection/>
    </xf>
    <xf numFmtId="0" fontId="17" fillId="29" borderId="0" xfId="0" applyNumberFormat="1" applyFont="1" applyFill="1" applyBorder="1" applyAlignment="1" applyProtection="1">
      <alignment vertical="center"/>
      <protection/>
    </xf>
    <xf numFmtId="0" fontId="18" fillId="29" borderId="0" xfId="0" applyNumberFormat="1" applyFont="1" applyFill="1" applyBorder="1" applyAlignment="1" applyProtection="1">
      <alignment horizontal="right" vertical="center"/>
      <protection/>
    </xf>
    <xf numFmtId="0" fontId="14" fillId="29" borderId="5" xfId="0" applyNumberFormat="1" applyFont="1" applyFill="1" applyBorder="1" applyAlignment="1" applyProtection="1">
      <alignment horizontal="center" vertical="center"/>
      <protection/>
    </xf>
    <xf numFmtId="0" fontId="13" fillId="29" borderId="36" xfId="0" applyNumberFormat="1" applyFont="1" applyFill="1" applyBorder="1" applyAlignment="1" applyProtection="1">
      <alignment horizontal="center" vertical="center"/>
      <protection/>
    </xf>
    <xf numFmtId="0" fontId="13" fillId="29" borderId="38" xfId="0" applyNumberFormat="1" applyFont="1" applyFill="1" applyBorder="1" applyAlignment="1" applyProtection="1">
      <alignment horizontal="center" vertical="center"/>
      <protection/>
    </xf>
    <xf numFmtId="0" fontId="7" fillId="29" borderId="5" xfId="0" applyNumberFormat="1" applyFont="1" applyFill="1" applyBorder="1" applyAlignment="1" applyProtection="1">
      <alignment horizontal="center" vertical="center" wrapText="1"/>
      <protection/>
    </xf>
    <xf numFmtId="0" fontId="13" fillId="29" borderId="5" xfId="0" applyNumberFormat="1" applyFont="1" applyFill="1" applyBorder="1" applyAlignment="1" applyProtection="1">
      <alignment horizontal="left" vertical="center"/>
      <protection/>
    </xf>
    <xf numFmtId="244" fontId="13" fillId="0" borderId="38" xfId="0" applyNumberFormat="1" applyFont="1" applyFill="1" applyBorder="1" applyAlignment="1" applyProtection="1">
      <alignment horizontal="center" vertical="center"/>
      <protection/>
    </xf>
    <xf numFmtId="244" fontId="13" fillId="0" borderId="5" xfId="0" applyNumberFormat="1" applyFont="1" applyFill="1" applyBorder="1" applyAlignment="1" applyProtection="1">
      <alignment horizontal="center" vertical="center"/>
      <protection/>
    </xf>
    <xf numFmtId="0" fontId="7" fillId="29" borderId="5" xfId="0" applyNumberFormat="1" applyFont="1" applyFill="1" applyBorder="1" applyAlignment="1" applyProtection="1">
      <alignment horizontal="left" vertical="center"/>
      <protection/>
    </xf>
    <xf numFmtId="244" fontId="7" fillId="0" borderId="38" xfId="0" applyNumberFormat="1" applyFont="1" applyFill="1" applyBorder="1" applyAlignment="1" applyProtection="1">
      <alignment horizontal="center" vertical="center"/>
      <protection/>
    </xf>
    <xf numFmtId="244" fontId="7" fillId="0" borderId="5" xfId="0" applyNumberFormat="1" applyFont="1" applyFill="1" applyBorder="1" applyAlignment="1" applyProtection="1">
      <alignment horizontal="center" vertical="center"/>
      <protection/>
    </xf>
    <xf numFmtId="0" fontId="7" fillId="29" borderId="39" xfId="0" applyNumberFormat="1" applyFont="1" applyFill="1" applyBorder="1" applyAlignment="1" applyProtection="1">
      <alignment horizontal="left" vertical="center"/>
      <protection/>
    </xf>
    <xf numFmtId="0" fontId="7" fillId="29" borderId="40" xfId="0" applyNumberFormat="1" applyFont="1" applyFill="1" applyBorder="1" applyAlignment="1" applyProtection="1">
      <alignment vertical="center"/>
      <protection/>
    </xf>
    <xf numFmtId="244" fontId="19" fillId="0" borderId="5" xfId="0" applyNumberFormat="1" applyFont="1" applyFill="1" applyBorder="1" applyAlignment="1" applyProtection="1">
      <alignment horizontal="center" vertical="center"/>
      <protection/>
    </xf>
    <xf numFmtId="244" fontId="7" fillId="0" borderId="41" xfId="0" applyNumberFormat="1" applyFont="1" applyFill="1" applyBorder="1" applyAlignment="1" applyProtection="1">
      <alignment horizontal="center" vertical="center"/>
      <protection/>
    </xf>
    <xf numFmtId="0" fontId="13" fillId="29" borderId="40" xfId="0" applyNumberFormat="1" applyFont="1" applyFill="1" applyBorder="1" applyAlignment="1" applyProtection="1">
      <alignment horizontal="left" vertical="center"/>
      <protection/>
    </xf>
    <xf numFmtId="244" fontId="13" fillId="0" borderId="41" xfId="0" applyNumberFormat="1" applyFont="1" applyFill="1" applyBorder="1" applyAlignment="1" applyProtection="1">
      <alignment horizontal="right" vertical="center"/>
      <protection/>
    </xf>
    <xf numFmtId="244" fontId="13" fillId="0" borderId="5" xfId="0" applyNumberFormat="1" applyFont="1" applyFill="1" applyBorder="1" applyAlignment="1" applyProtection="1">
      <alignment horizontal="right" vertical="center"/>
      <protection/>
    </xf>
    <xf numFmtId="244" fontId="11" fillId="0" borderId="5" xfId="0" applyNumberFormat="1" applyFont="1" applyFill="1" applyBorder="1" applyAlignment="1" applyProtection="1">
      <alignment horizontal="center" vertical="center"/>
      <protection/>
    </xf>
    <xf numFmtId="0" fontId="7" fillId="29" borderId="40" xfId="0" applyNumberFormat="1" applyFont="1" applyFill="1" applyBorder="1" applyAlignment="1" applyProtection="1">
      <alignment horizontal="left" vertical="center" wrapText="1"/>
      <protection/>
    </xf>
    <xf numFmtId="244" fontId="7" fillId="0" borderId="41" xfId="0" applyNumberFormat="1" applyFont="1" applyFill="1" applyBorder="1" applyAlignment="1" applyProtection="1">
      <alignment horizontal="right" vertical="center"/>
      <protection/>
    </xf>
    <xf numFmtId="244" fontId="7" fillId="0" borderId="5" xfId="0" applyNumberFormat="1" applyFont="1" applyFill="1" applyBorder="1" applyAlignment="1" applyProtection="1">
      <alignment horizontal="right" vertical="center"/>
      <protection/>
    </xf>
    <xf numFmtId="244" fontId="12" fillId="0" borderId="5" xfId="0" applyNumberFormat="1" applyFont="1" applyFill="1" applyBorder="1" applyAlignment="1" applyProtection="1">
      <alignment horizontal="center" vertical="center"/>
      <protection/>
    </xf>
    <xf numFmtId="0" fontId="7" fillId="29" borderId="40" xfId="0" applyNumberFormat="1" applyFont="1" applyFill="1" applyBorder="1" applyAlignment="1" applyProtection="1">
      <alignment horizontal="left" vertical="center"/>
      <protection/>
    </xf>
    <xf numFmtId="0" fontId="7" fillId="29" borderId="39" xfId="0" applyNumberFormat="1" applyFont="1" applyFill="1" applyBorder="1" applyAlignment="1" applyProtection="1">
      <alignment vertical="center"/>
      <protection/>
    </xf>
    <xf numFmtId="0" fontId="13" fillId="29" borderId="39" xfId="0" applyNumberFormat="1" applyFont="1" applyFill="1" applyBorder="1" applyAlignment="1" applyProtection="1">
      <alignment horizontal="left" vertical="center"/>
      <protection/>
    </xf>
    <xf numFmtId="244" fontId="13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44" fontId="0" fillId="0" borderId="0" xfId="0" applyNumberFormat="1" applyAlignment="1">
      <alignment/>
    </xf>
    <xf numFmtId="244" fontId="1" fillId="0" borderId="0" xfId="0" applyNumberFormat="1" applyFont="1" applyFill="1" applyBorder="1" applyAlignment="1">
      <alignment/>
    </xf>
    <xf numFmtId="244" fontId="20" fillId="0" borderId="5" xfId="0" applyNumberFormat="1" applyFont="1" applyFill="1" applyBorder="1" applyAlignment="1">
      <alignment horizontal="center" vertical="center"/>
    </xf>
    <xf numFmtId="0" fontId="13" fillId="29" borderId="5" xfId="0" applyNumberFormat="1" applyFont="1" applyFill="1" applyBorder="1" applyAlignment="1" applyProtection="1">
      <alignment horizontal="center" vertical="center" wrapText="1"/>
      <protection/>
    </xf>
    <xf numFmtId="244" fontId="6" fillId="0" borderId="5" xfId="0" applyNumberFormat="1" applyFont="1" applyFill="1" applyBorder="1" applyAlignment="1" applyProtection="1">
      <alignment horizontal="center" vertical="center" wrapText="1"/>
      <protection/>
    </xf>
    <xf numFmtId="244" fontId="6" fillId="0" borderId="34" xfId="0" applyNumberFormat="1" applyFont="1" applyFill="1" applyBorder="1" applyAlignment="1" applyProtection="1">
      <alignment horizontal="center" vertical="center" wrapText="1"/>
      <protection/>
    </xf>
    <xf numFmtId="244" fontId="6" fillId="0" borderId="36" xfId="0" applyNumberFormat="1" applyFont="1" applyFill="1" applyBorder="1" applyAlignment="1" applyProtection="1">
      <alignment horizontal="center" vertical="center" wrapText="1"/>
      <protection/>
    </xf>
    <xf numFmtId="244" fontId="6" fillId="0" borderId="42" xfId="0" applyNumberFormat="1" applyFont="1" applyFill="1" applyBorder="1" applyAlignment="1" applyProtection="1">
      <alignment horizontal="center" vertical="center" wrapText="1"/>
      <protection/>
    </xf>
    <xf numFmtId="244" fontId="13" fillId="0" borderId="5" xfId="654" applyNumberFormat="1" applyFont="1" applyFill="1" applyBorder="1" applyAlignment="1" applyProtection="1">
      <alignment horizontal="right" vertical="center"/>
      <protection/>
    </xf>
    <xf numFmtId="244" fontId="5" fillId="0" borderId="5" xfId="654" applyNumberFormat="1" applyFont="1" applyFill="1" applyBorder="1" applyAlignment="1" applyProtection="1">
      <alignment horizontal="right" vertical="center"/>
      <protection/>
    </xf>
    <xf numFmtId="244" fontId="5" fillId="0" borderId="43" xfId="654" applyNumberFormat="1" applyFont="1" applyFill="1" applyBorder="1" applyAlignment="1" applyProtection="1">
      <alignment horizontal="right" vertical="center"/>
      <protection/>
    </xf>
    <xf numFmtId="244" fontId="5" fillId="0" borderId="40" xfId="654" applyNumberFormat="1" applyFont="1" applyFill="1" applyBorder="1" applyAlignment="1" applyProtection="1">
      <alignment horizontal="right" vertical="center"/>
      <protection/>
    </xf>
    <xf numFmtId="244" fontId="5" fillId="0" borderId="5" xfId="654" applyNumberFormat="1" applyFont="1" applyFill="1" applyBorder="1" applyAlignment="1">
      <alignment horizontal="right" vertical="center"/>
      <protection/>
    </xf>
    <xf numFmtId="244" fontId="7" fillId="0" borderId="5" xfId="654" applyNumberFormat="1" applyFont="1" applyFill="1" applyBorder="1" applyAlignment="1" applyProtection="1">
      <alignment horizontal="center" vertical="center"/>
      <protection/>
    </xf>
    <xf numFmtId="244" fontId="6" fillId="0" borderId="5" xfId="654" applyNumberFormat="1" applyFont="1" applyFill="1" applyBorder="1" applyAlignment="1" applyProtection="1">
      <alignment horizontal="center" vertical="center"/>
      <protection/>
    </xf>
    <xf numFmtId="244" fontId="6" fillId="0" borderId="43" xfId="654" applyNumberFormat="1" applyFont="1" applyFill="1" applyBorder="1" applyAlignment="1" applyProtection="1">
      <alignment horizontal="center" vertical="center"/>
      <protection/>
    </xf>
    <xf numFmtId="244" fontId="6" fillId="0" borderId="40" xfId="654" applyNumberFormat="1" applyFont="1" applyFill="1" applyBorder="1" applyAlignment="1" applyProtection="1">
      <alignment horizontal="center" vertical="center"/>
      <protection/>
    </xf>
    <xf numFmtId="244" fontId="6" fillId="0" borderId="5" xfId="654" applyNumberFormat="1" applyFont="1" applyFill="1" applyBorder="1" applyAlignment="1">
      <alignment horizontal="center" vertical="center"/>
      <protection/>
    </xf>
    <xf numFmtId="244" fontId="6" fillId="0" borderId="5" xfId="0" applyNumberFormat="1" applyFont="1" applyFill="1" applyBorder="1" applyAlignment="1" applyProtection="1">
      <alignment horizontal="center" vertical="center"/>
      <protection/>
    </xf>
    <xf numFmtId="244" fontId="6" fillId="0" borderId="44" xfId="654" applyNumberFormat="1" applyFont="1" applyFill="1" applyBorder="1" applyAlignment="1" applyProtection="1">
      <alignment horizontal="center" vertical="center"/>
      <protection/>
    </xf>
    <xf numFmtId="244" fontId="6" fillId="0" borderId="45" xfId="654" applyNumberFormat="1" applyFont="1" applyFill="1" applyBorder="1" applyAlignment="1" applyProtection="1">
      <alignment horizontal="center" vertical="center"/>
      <protection/>
    </xf>
    <xf numFmtId="244" fontId="6" fillId="0" borderId="31" xfId="654" applyNumberFormat="1" applyFont="1" applyFill="1" applyBorder="1" applyAlignment="1" applyProtection="1">
      <alignment horizontal="center" vertical="center"/>
      <protection/>
    </xf>
    <xf numFmtId="244" fontId="6" fillId="0" borderId="46" xfId="654" applyNumberFormat="1" applyFont="1" applyFill="1" applyBorder="1" applyAlignment="1" applyProtection="1">
      <alignment horizontal="center" vertical="center"/>
      <protection/>
    </xf>
    <xf numFmtId="244" fontId="6" fillId="0" borderId="47" xfId="654" applyNumberFormat="1" applyFont="1" applyFill="1" applyBorder="1" applyAlignment="1" applyProtection="1">
      <alignment horizontal="center" vertical="center"/>
      <protection/>
    </xf>
    <xf numFmtId="244" fontId="13" fillId="0" borderId="5" xfId="654" applyNumberFormat="1" applyFont="1" applyFill="1" applyBorder="1" applyAlignment="1" applyProtection="1">
      <alignment horizontal="center" vertical="center"/>
      <protection/>
    </xf>
    <xf numFmtId="244" fontId="5" fillId="0" borderId="5" xfId="654" applyNumberFormat="1" applyFont="1" applyFill="1" applyBorder="1" applyAlignment="1" applyProtection="1">
      <alignment horizontal="center" vertical="center"/>
      <protection/>
    </xf>
    <xf numFmtId="244" fontId="5" fillId="0" borderId="43" xfId="654" applyNumberFormat="1" applyFont="1" applyFill="1" applyBorder="1" applyAlignment="1" applyProtection="1">
      <alignment horizontal="center" vertical="center"/>
      <protection/>
    </xf>
    <xf numFmtId="244" fontId="5" fillId="0" borderId="40" xfId="654" applyNumberFormat="1" applyFont="1" applyFill="1" applyBorder="1" applyAlignment="1" applyProtection="1">
      <alignment horizontal="center" vertical="center"/>
      <protection/>
    </xf>
    <xf numFmtId="244" fontId="5" fillId="0" borderId="5" xfId="654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24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244" fontId="22" fillId="0" borderId="0" xfId="0" applyNumberFormat="1" applyFont="1" applyFill="1" applyAlignment="1">
      <alignment vertical="center" wrapText="1"/>
    </xf>
    <xf numFmtId="24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45" fontId="22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244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44" fontId="5" fillId="29" borderId="5" xfId="0" applyNumberFormat="1" applyFont="1" applyFill="1" applyBorder="1" applyAlignment="1" applyProtection="1">
      <alignment horizontal="center" vertical="center" wrapText="1"/>
      <protection/>
    </xf>
    <xf numFmtId="0" fontId="5" fillId="29" borderId="5" xfId="0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244" fontId="6" fillId="0" borderId="5" xfId="596" applyNumberFormat="1" applyFont="1" applyFill="1" applyBorder="1" applyAlignment="1" applyProtection="1">
      <alignment horizontal="center" vertical="center"/>
      <protection/>
    </xf>
    <xf numFmtId="244" fontId="6" fillId="0" borderId="5" xfId="596" applyNumberFormat="1" applyFont="1" applyFill="1" applyBorder="1" applyAlignment="1">
      <alignment horizontal="center" vertical="center"/>
      <protection/>
    </xf>
    <xf numFmtId="244" fontId="26" fillId="0" borderId="5" xfId="596" applyNumberFormat="1" applyFont="1" applyFill="1" applyBorder="1" applyAlignment="1">
      <alignment horizontal="center" vertical="center"/>
      <protection/>
    </xf>
    <xf numFmtId="245" fontId="6" fillId="0" borderId="5" xfId="0" applyNumberFormat="1" applyFont="1" applyFill="1" applyBorder="1" applyAlignment="1">
      <alignment horizontal="center" vertical="center" wrapText="1"/>
    </xf>
    <xf numFmtId="244" fontId="6" fillId="0" borderId="5" xfId="0" applyNumberFormat="1" applyFont="1" applyFill="1" applyBorder="1" applyAlignment="1">
      <alignment horizontal="center" vertical="center" wrapText="1"/>
    </xf>
    <xf numFmtId="246" fontId="12" fillId="0" borderId="0" xfId="0" applyNumberFormat="1" applyFont="1" applyFill="1" applyAlignment="1">
      <alignment horizontal="center" vertical="center"/>
    </xf>
    <xf numFmtId="245" fontId="12" fillId="0" borderId="5" xfId="0" applyNumberFormat="1" applyFont="1" applyFill="1" applyBorder="1" applyAlignment="1">
      <alignment horizontal="center" vertical="center"/>
    </xf>
    <xf numFmtId="246" fontId="2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44" fontId="5" fillId="0" borderId="5" xfId="0" applyNumberFormat="1" applyFont="1" applyFill="1" applyBorder="1" applyAlignment="1">
      <alignment horizontal="center" vertical="center" wrapText="1"/>
    </xf>
    <xf numFmtId="245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244" fontId="6" fillId="36" borderId="5" xfId="0" applyNumberFormat="1" applyFont="1" applyFill="1" applyBorder="1" applyAlignment="1" applyProtection="1">
      <alignment horizontal="center" vertical="center"/>
      <protection/>
    </xf>
    <xf numFmtId="244" fontId="5" fillId="0" borderId="5" xfId="0" applyNumberFormat="1" applyFont="1" applyFill="1" applyBorder="1" applyAlignment="1" applyProtection="1">
      <alignment horizontal="center" vertical="center" wrapText="1"/>
      <protection/>
    </xf>
    <xf numFmtId="244" fontId="5" fillId="36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245" fontId="22" fillId="0" borderId="5" xfId="0" applyNumberFormat="1" applyFont="1" applyFill="1" applyBorder="1" applyAlignment="1">
      <alignment vertical="center" wrapText="1"/>
    </xf>
    <xf numFmtId="245" fontId="5" fillId="29" borderId="5" xfId="0" applyNumberFormat="1" applyFont="1" applyFill="1" applyBorder="1" applyAlignment="1" applyProtection="1">
      <alignment horizontal="center" vertical="center" wrapText="1"/>
      <protection/>
    </xf>
    <xf numFmtId="247" fontId="6" fillId="0" borderId="5" xfId="0" applyNumberFormat="1" applyFont="1" applyFill="1" applyBorder="1" applyAlignment="1">
      <alignment horizontal="center" vertical="center" wrapText="1"/>
    </xf>
    <xf numFmtId="247" fontId="5" fillId="0" borderId="5" xfId="0" applyNumberFormat="1" applyFont="1" applyFill="1" applyBorder="1" applyAlignment="1">
      <alignment horizontal="center" vertical="center" wrapText="1"/>
    </xf>
    <xf numFmtId="245" fontId="21" fillId="0" borderId="0" xfId="0" applyNumberFormat="1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5" fillId="29" borderId="38" xfId="0" applyFont="1" applyFill="1" applyBorder="1" applyAlignment="1" applyProtection="1">
      <alignment horizontal="center" vertical="center" wrapText="1"/>
      <protection/>
    </xf>
    <xf numFmtId="244" fontId="13" fillId="0" borderId="5" xfId="0" applyNumberFormat="1" applyFont="1" applyBorder="1" applyAlignment="1">
      <alignment horizontal="center" vertical="center" wrapText="1"/>
    </xf>
    <xf numFmtId="247" fontId="13" fillId="0" borderId="5" xfId="0" applyNumberFormat="1" applyFont="1" applyBorder="1" applyAlignment="1">
      <alignment horizontal="center" vertical="center" wrapText="1"/>
    </xf>
    <xf numFmtId="247" fontId="13" fillId="0" borderId="3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44" fontId="7" fillId="0" borderId="5" xfId="0" applyNumberFormat="1" applyFont="1" applyBorder="1" applyAlignment="1">
      <alignment horizontal="center" vertical="center"/>
    </xf>
    <xf numFmtId="244" fontId="7" fillId="0" borderId="5" xfId="0" applyNumberFormat="1" applyFont="1" applyBorder="1" applyAlignment="1">
      <alignment horizontal="center" vertical="center" wrapText="1"/>
    </xf>
    <xf numFmtId="247" fontId="7" fillId="0" borderId="5" xfId="0" applyNumberFormat="1" applyFont="1" applyBorder="1" applyAlignment="1">
      <alignment horizontal="center" vertical="center" wrapText="1"/>
    </xf>
    <xf numFmtId="247" fontId="7" fillId="0" borderId="38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244" fontId="6" fillId="0" borderId="5" xfId="0" applyNumberFormat="1" applyFont="1" applyBorder="1" applyAlignment="1">
      <alignment horizontal="center" vertical="center"/>
    </xf>
    <xf numFmtId="244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244" fontId="7" fillId="0" borderId="5" xfId="0" applyNumberFormat="1" applyFont="1" applyBorder="1" applyAlignment="1">
      <alignment horizontal="left" vertical="center" wrapText="1"/>
    </xf>
    <xf numFmtId="0" fontId="5" fillId="29" borderId="5" xfId="0" applyFont="1" applyFill="1" applyBorder="1" applyAlignment="1" applyProtection="1">
      <alignment vertical="center" wrapText="1"/>
      <protection/>
    </xf>
    <xf numFmtId="244" fontId="6" fillId="29" borderId="5" xfId="0" applyNumberFormat="1" applyFont="1" applyFill="1" applyBorder="1" applyAlignment="1" applyProtection="1">
      <alignment horizontal="center" vertical="center" wrapText="1"/>
      <protection/>
    </xf>
    <xf numFmtId="244" fontId="5" fillId="29" borderId="5" xfId="0" applyNumberFormat="1" applyFont="1" applyFill="1" applyBorder="1" applyAlignment="1" applyProtection="1">
      <alignment horizontal="left" vertical="center" wrapText="1"/>
      <protection/>
    </xf>
    <xf numFmtId="245" fontId="13" fillId="0" borderId="5" xfId="0" applyNumberFormat="1" applyFont="1" applyBorder="1" applyAlignment="1">
      <alignment horizontal="center" vertical="center" wrapText="1"/>
    </xf>
    <xf numFmtId="247" fontId="13" fillId="0" borderId="5" xfId="0" applyNumberFormat="1" applyFont="1" applyBorder="1" applyAlignment="1">
      <alignment horizontal="center" vertical="center"/>
    </xf>
    <xf numFmtId="245" fontId="7" fillId="0" borderId="5" xfId="0" applyNumberFormat="1" applyFont="1" applyBorder="1" applyAlignment="1">
      <alignment horizontal="center" vertical="center" wrapText="1"/>
    </xf>
    <xf numFmtId="24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244" fontId="6" fillId="0" borderId="5" xfId="0" applyNumberFormat="1" applyFont="1" applyBorder="1" applyAlignment="1">
      <alignment horizontal="center" vertical="center" wrapText="1"/>
    </xf>
    <xf numFmtId="244" fontId="13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44" fontId="3" fillId="0" borderId="0" xfId="0" applyNumberFormat="1" applyFont="1" applyFill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44" fontId="25" fillId="0" borderId="5" xfId="0" applyNumberFormat="1" applyFont="1" applyFill="1" applyBorder="1" applyAlignment="1">
      <alignment horizontal="center" vertical="center" wrapText="1"/>
    </xf>
    <xf numFmtId="0" fontId="16" fillId="29" borderId="0" xfId="0" applyNumberFormat="1" applyFont="1" applyFill="1" applyAlignment="1" applyProtection="1">
      <alignment horizontal="center" vertical="center"/>
      <protection/>
    </xf>
    <xf numFmtId="244" fontId="3" fillId="0" borderId="0" xfId="0" applyNumberFormat="1" applyFont="1" applyFill="1" applyAlignment="1" applyProtection="1">
      <alignment horizontal="center" vertical="center"/>
      <protection/>
    </xf>
    <xf numFmtId="244" fontId="6" fillId="0" borderId="48" xfId="0" applyNumberFormat="1" applyFont="1" applyFill="1" applyBorder="1" applyAlignment="1">
      <alignment horizontal="center"/>
    </xf>
    <xf numFmtId="0" fontId="14" fillId="29" borderId="38" xfId="0" applyNumberFormat="1" applyFont="1" applyFill="1" applyBorder="1" applyAlignment="1" applyProtection="1">
      <alignment horizontal="center" vertical="center"/>
      <protection/>
    </xf>
    <xf numFmtId="0" fontId="14" fillId="29" borderId="32" xfId="0" applyNumberFormat="1" applyFont="1" applyFill="1" applyBorder="1" applyAlignment="1" applyProtection="1">
      <alignment horizontal="center" vertical="center"/>
      <protection/>
    </xf>
    <xf numFmtId="0" fontId="14" fillId="29" borderId="5" xfId="0" applyNumberFormat="1" applyFont="1" applyFill="1" applyBorder="1" applyAlignment="1" applyProtection="1">
      <alignment horizontal="center" vertical="center"/>
      <protection/>
    </xf>
    <xf numFmtId="244" fontId="20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 shrinkToFit="1"/>
    </xf>
    <xf numFmtId="244" fontId="11" fillId="0" borderId="5" xfId="0" applyNumberFormat="1" applyFont="1" applyFill="1" applyBorder="1" applyAlignment="1">
      <alignment horizontal="center" vertical="center" shrinkToFit="1"/>
    </xf>
    <xf numFmtId="244" fontId="12" fillId="0" borderId="5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242" fontId="3" fillId="0" borderId="0" xfId="0" applyNumberFormat="1" applyFont="1" applyFill="1" applyAlignment="1" applyProtection="1">
      <alignment horizontal="center" vertical="center"/>
      <protection/>
    </xf>
    <xf numFmtId="242" fontId="4" fillId="0" borderId="0" xfId="0" applyNumberFormat="1" applyFont="1" applyFill="1" applyAlignment="1" applyProtection="1">
      <alignment horizontal="center"/>
      <protection/>
    </xf>
    <xf numFmtId="242" fontId="5" fillId="0" borderId="5" xfId="0" applyNumberFormat="1" applyFont="1" applyFill="1" applyBorder="1" applyAlignment="1" applyProtection="1">
      <alignment horizontal="center" vertical="center"/>
      <protection/>
    </xf>
    <xf numFmtId="242" fontId="4" fillId="0" borderId="5" xfId="0" applyNumberFormat="1" applyFont="1" applyFill="1" applyBorder="1" applyAlignment="1" applyProtection="1">
      <alignment horizontal="center" vertical="center"/>
      <protection/>
    </xf>
    <xf numFmtId="242" fontId="4" fillId="0" borderId="5" xfId="0" applyNumberFormat="1" applyFont="1" applyFill="1" applyBorder="1" applyAlignment="1" applyProtection="1">
      <alignment horizontal="center" vertical="center" wrapText="1"/>
      <protection/>
    </xf>
  </cellXfs>
  <cellStyles count="866">
    <cellStyle name="Normal" xfId="0"/>
    <cellStyle name="_x0007_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@ET_Style?CF_Style_1" xfId="31"/>
    <cellStyle name="_#2011六项定额预测表" xfId="32"/>
    <cellStyle name="_(电解铝)报表调整模板" xfId="33"/>
    <cellStyle name="_（黄岛电厂）报表" xfId="34"/>
    <cellStyle name="_~0254683" xfId="35"/>
    <cellStyle name="_~1542229" xfId="36"/>
    <cellStyle name="_~1723196" xfId="37"/>
    <cellStyle name="_☆2010年综合经营计划长期摊销费测算表" xfId="38"/>
    <cellStyle name="_0712中间业务通报0112" xfId="39"/>
    <cellStyle name="_07城北利润计划0" xfId="40"/>
    <cellStyle name="_07年1月考核上报表" xfId="41"/>
    <cellStyle name="_07年利润测算" xfId="42"/>
    <cellStyle name="_07年中间业务调整计划（报总行）" xfId="43"/>
    <cellStyle name="_07年中间业务调整计划（报总行公司部20070731）" xfId="44"/>
    <cellStyle name="_1" xfId="45"/>
    <cellStyle name="_1123试算平衡表（模板）（马雪泉）" xfId="46"/>
    <cellStyle name="_1季度计划" xfId="47"/>
    <cellStyle name="_2005年综合经营计划表（调整后公式）" xfId="48"/>
    <cellStyle name="_2006国贸报表及附注修改后" xfId="49"/>
    <cellStyle name="_2006年报表调整-常林股份公司(本部)" xfId="50"/>
    <cellStyle name="_2006年度报表" xfId="51"/>
    <cellStyle name="_2006年统筹外资金划拨" xfId="52"/>
    <cellStyle name="_2006年综合经营计划表（城北支行版5）" xfId="53"/>
    <cellStyle name="_2006年综合经营计划表（云南行用表）" xfId="54"/>
    <cellStyle name="_2007各网点中间业务月收入通报工作表070708" xfId="55"/>
    <cellStyle name="_2007年KPI计划分解表(部门上报样表)" xfId="56"/>
    <cellStyle name="_2007年一季报(待披露0422)" xfId="57"/>
    <cellStyle name="_2007年综合经营计划表样(计划处20061016)" xfId="58"/>
    <cellStyle name="_2007综合经营计划表" xfId="59"/>
    <cellStyle name="_2008-7" xfId="60"/>
    <cellStyle name="_2008年存贷款内外部利率-供综合经营计划-20071227" xfId="61"/>
    <cellStyle name="_2008年中间业务计划（汇总）" xfId="62"/>
    <cellStyle name="_2009-1" xfId="63"/>
    <cellStyle name="_20100326高清市院遂宁检察院1080P配置清单26日改" xfId="64"/>
    <cellStyle name="_2010年度六项费用计划（0310）" xfId="65"/>
    <cellStyle name="_2010年工资测算表0309" xfId="66"/>
    <cellStyle name="_2010年预算申报表(2010-02)v5二级行打印(拨备new)" xfId="67"/>
    <cellStyle name="_2011年各行基数及计划增量调查表（部门上报汇总）" xfId="68"/>
    <cellStyle name="_3543底稿王岚" xfId="69"/>
    <cellStyle name="_5303工厂底稿王岚" xfId="70"/>
    <cellStyle name="_8月各行减值计算" xfId="71"/>
    <cellStyle name="_Book1" xfId="72"/>
    <cellStyle name="_Book1_1" xfId="73"/>
    <cellStyle name="_Book1_2" xfId="74"/>
    <cellStyle name="_Book1_3" xfId="75"/>
    <cellStyle name="_Book1_4" xfId="76"/>
    <cellStyle name="_CCB.HO.New TB template.CCB PRC IAS Sorting.040223 trial run" xfId="77"/>
    <cellStyle name="_ET_STYLE_NoName_00_" xfId="78"/>
    <cellStyle name="_ET_STYLE_NoName_00__Book1" xfId="79"/>
    <cellStyle name="_ET_STYLE_NoName_00__Book1_1" xfId="80"/>
    <cellStyle name="_ET_STYLE_NoName_00__Sheet3" xfId="81"/>
    <cellStyle name="_ET_STYLE_NoName_00__李波" xfId="82"/>
    <cellStyle name="_ET_STYLE_NoName_00__李波_标杆终端推广活动表" xfId="83"/>
    <cellStyle name="_ET_STYLE_NoName_00__李波_第三终端推广活动表" xfId="84"/>
    <cellStyle name="_ET_STYLE_NoName_00__李波_新品推广活动表" xfId="85"/>
    <cellStyle name="_IPO 财务报表" xfId="86"/>
    <cellStyle name="_kcb" xfId="87"/>
    <cellStyle name="_kcb1" xfId="88"/>
    <cellStyle name="_KPI指标体系表(定)" xfId="89"/>
    <cellStyle name="_ZMN05年审底稿－桂林橡胶‘" xfId="90"/>
    <cellStyle name="_ZMN-3514底稿－年审" xfId="91"/>
    <cellStyle name="_ZMN年审底稿－黎明化工研究院" xfId="92"/>
    <cellStyle name="_ZMN原料厂底稿2005" xfId="93"/>
    <cellStyle name="_ZMN-赵王宾馆底稿" xfId="94"/>
    <cellStyle name="_部门分解表" xfId="95"/>
    <cellStyle name="_财务处工作底稿-WB" xfId="96"/>
    <cellStyle name="_常林股份2006合并报表" xfId="97"/>
    <cellStyle name="_钞币安防汇总" xfId="98"/>
    <cellStyle name="_城北支行2008年KPI计划考核上报样表" xfId="99"/>
    <cellStyle name="_川崎报表TB" xfId="100"/>
    <cellStyle name="_川崎正式报表" xfId="101"/>
    <cellStyle name="_单户" xfId="102"/>
    <cellStyle name="_定稿表" xfId="103"/>
    <cellStyle name="_二级行主指表2009" xfId="104"/>
    <cellStyle name="_方案附件13：2007综合经营计划表（云南）" xfId="105"/>
    <cellStyle name="_房租费计划" xfId="106"/>
    <cellStyle name="_费用" xfId="107"/>
    <cellStyle name="_费用_Book1" xfId="108"/>
    <cellStyle name="_分解表（调整）" xfId="109"/>
    <cellStyle name="_分行操作风险测算" xfId="110"/>
    <cellStyle name="_附件一 分行责任中心预算管理相关报表071212" xfId="111"/>
    <cellStyle name="_复件 IPO 财务报表" xfId="112"/>
    <cellStyle name="_公司部1210" xfId="113"/>
    <cellStyle name="_国贸底稿zhj" xfId="114"/>
    <cellStyle name="_激励费用表" xfId="115"/>
    <cellStyle name="_计划表2－3：产品业务计划表" xfId="116"/>
    <cellStyle name="_计划表式口径1011（产品计划编制表）" xfId="117"/>
    <cellStyle name="_济铁财务处税金底稿-WB" xfId="118"/>
    <cellStyle name="_减值测算相关报表（反馈计财部1212）" xfId="119"/>
    <cellStyle name="_建会〔2007〕209号附件：核算码与COA段值映射关系表" xfId="120"/>
    <cellStyle name="_经济资本系数20061129" xfId="121"/>
    <cellStyle name="_利润表科目的基本对照表4（马雪泉）" xfId="122"/>
    <cellStyle name="_林海股份报表2006" xfId="123"/>
    <cellStyle name="_期间费用1" xfId="124"/>
    <cellStyle name="_取数" xfId="125"/>
    <cellStyle name="_人力费用测算表" xfId="126"/>
    <cellStyle name="_弱电系统设备配置报价清单" xfId="127"/>
    <cellStyle name="_沈阳化工股份报表06" xfId="128"/>
    <cellStyle name="_审计资料清单附件3—2004年" xfId="129"/>
    <cellStyle name="_实业公司ZMN底稿" xfId="130"/>
    <cellStyle name="_双沟集团长期投资" xfId="131"/>
    <cellStyle name="_特色理财产品统计表1" xfId="132"/>
    <cellStyle name="_条线计划汇总" xfId="133"/>
    <cellStyle name="_同皓应收、票据、预收" xfId="134"/>
    <cellStyle name="_同皓应收账龄划分" xfId="135"/>
    <cellStyle name="_网络改造通信费用测算表（20090820）" xfId="136"/>
    <cellStyle name="_新品推广活动表" xfId="137"/>
    <cellStyle name="_修改后的资产负债表科目对照表1021（马雪泉）" xfId="138"/>
    <cellStyle name="_预收其他应付内部往来" xfId="139"/>
    <cellStyle name="_中间业务挂价表（公司部+500）2" xfId="140"/>
    <cellStyle name="_主要指标监测表0930" xfId="141"/>
    <cellStyle name="_综合考评2007" xfId="142"/>
    <cellStyle name="{Comma [0]}" xfId="143"/>
    <cellStyle name="{Comma}" xfId="144"/>
    <cellStyle name="{Date}" xfId="145"/>
    <cellStyle name="{Month}" xfId="146"/>
    <cellStyle name="{Percent}" xfId="147"/>
    <cellStyle name="{Thousand [0]}" xfId="148"/>
    <cellStyle name="{Thousand}" xfId="149"/>
    <cellStyle name="{Z'0000(1 dec)}" xfId="150"/>
    <cellStyle name="{Z'0000(4 dec)}" xfId="151"/>
    <cellStyle name="=C:\WINNT\SYSTEM32\COMMAND.COM" xfId="152"/>
    <cellStyle name="0%" xfId="153"/>
    <cellStyle name="0,0&#13;&#10;NA&#13;&#10;" xfId="154"/>
    <cellStyle name="0.0%" xfId="155"/>
    <cellStyle name="0.00%" xfId="156"/>
    <cellStyle name="1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强调文字颜色 1" xfId="164"/>
    <cellStyle name="20% - 强调文字颜色 1 2" xfId="165"/>
    <cellStyle name="20% - 强调文字颜色 1 3" xfId="166"/>
    <cellStyle name="20% - 强调文字颜色 1_2019年预算执行情况(草案)4" xfId="167"/>
    <cellStyle name="20% - 强调文字颜色 2" xfId="168"/>
    <cellStyle name="20% - 强调文字颜色 2 2" xfId="169"/>
    <cellStyle name="20% - 强调文字颜色 2 3" xfId="170"/>
    <cellStyle name="20% - 强调文字颜色 2_2019年预算执行情况(草案)4" xfId="171"/>
    <cellStyle name="20% - 强调文字颜色 3" xfId="172"/>
    <cellStyle name="20% - 强调文字颜色 3 2" xfId="173"/>
    <cellStyle name="20% - 强调文字颜色 3 3" xfId="174"/>
    <cellStyle name="20% - 强调文字颜色 3_2019年预算执行情况(草案)4" xfId="175"/>
    <cellStyle name="20% - 强调文字颜色 4" xfId="176"/>
    <cellStyle name="20% - 强调文字颜色 4 2" xfId="177"/>
    <cellStyle name="20% - 强调文字颜色 4 3" xfId="178"/>
    <cellStyle name="20% - 强调文字颜色 4_2019年预算执行情况(草案)4" xfId="179"/>
    <cellStyle name="20% - 强调文字颜色 5" xfId="180"/>
    <cellStyle name="20% - 强调文字颜色 5 2" xfId="181"/>
    <cellStyle name="20% - 强调文字颜色 5 3" xfId="182"/>
    <cellStyle name="20% - 强调文字颜色 5_2020年部门预算" xfId="183"/>
    <cellStyle name="20% - 强调文字颜色 6" xfId="184"/>
    <cellStyle name="20% - 强调文字颜色 6 2" xfId="185"/>
    <cellStyle name="20% - 强调文字颜色 6 3" xfId="186"/>
    <cellStyle name="20% - 强调文字颜色 6_2020年部门预算" xfId="187"/>
    <cellStyle name="40% - Accent1" xfId="188"/>
    <cellStyle name="40% - Accent2" xfId="189"/>
    <cellStyle name="40% - Accent3" xfId="190"/>
    <cellStyle name="40% - Accent4" xfId="191"/>
    <cellStyle name="40% - Accent5" xfId="192"/>
    <cellStyle name="40% - Accent6" xfId="193"/>
    <cellStyle name="40% - 强调文字颜色 1" xfId="194"/>
    <cellStyle name="40% - 强调文字颜色 1 2" xfId="195"/>
    <cellStyle name="40% - 强调文字颜色 1 3" xfId="196"/>
    <cellStyle name="40% - 强调文字颜色 1_2020年部门预算" xfId="197"/>
    <cellStyle name="40% - 强调文字颜色 2" xfId="198"/>
    <cellStyle name="40% - 强调文字颜色 2 2" xfId="199"/>
    <cellStyle name="40% - 强调文字颜色 2 3" xfId="200"/>
    <cellStyle name="40% - 强调文字颜色 2_2020年部门预算" xfId="201"/>
    <cellStyle name="40% - 强调文字颜色 3" xfId="202"/>
    <cellStyle name="40% - 强调文字颜色 3 2" xfId="203"/>
    <cellStyle name="40% - 强调文字颜色 3 3" xfId="204"/>
    <cellStyle name="40% - 强调文字颜色 3_2019年预算执行情况(草案)4" xfId="205"/>
    <cellStyle name="40% - 强调文字颜色 4" xfId="206"/>
    <cellStyle name="40% - 强调文字颜色 4 2" xfId="207"/>
    <cellStyle name="40% - 强调文字颜色 4 3" xfId="208"/>
    <cellStyle name="40% - 强调文字颜色 4_2020年部门预算" xfId="209"/>
    <cellStyle name="40% - 强调文字颜色 5" xfId="210"/>
    <cellStyle name="40% - 强调文字颜色 5 2" xfId="211"/>
    <cellStyle name="40% - 强调文字颜色 5 3" xfId="212"/>
    <cellStyle name="40% - 强调文字颜色 5_2020年部门预算" xfId="213"/>
    <cellStyle name="40% - 强调文字颜色 6" xfId="214"/>
    <cellStyle name="40% - 强调文字颜色 6 2" xfId="215"/>
    <cellStyle name="40% - 强调文字颜色 6 3" xfId="216"/>
    <cellStyle name="40% - 强调文字颜色 6_2020年部门预算" xfId="217"/>
    <cellStyle name="60% - Accent1" xfId="218"/>
    <cellStyle name="60% - Accent2" xfId="219"/>
    <cellStyle name="60% - Accent3" xfId="220"/>
    <cellStyle name="60% - Accent4" xfId="221"/>
    <cellStyle name="60% - Accent5" xfId="222"/>
    <cellStyle name="60% - Accent6" xfId="223"/>
    <cellStyle name="60% - 强调文字颜色 1" xfId="224"/>
    <cellStyle name="60% - 强调文字颜色 1 2" xfId="225"/>
    <cellStyle name="60% - 强调文字颜色 1 3" xfId="226"/>
    <cellStyle name="60% - 强调文字颜色 1_2020年部门预算" xfId="227"/>
    <cellStyle name="60% - 强调文字颜色 2" xfId="228"/>
    <cellStyle name="60% - 强调文字颜色 2 2" xfId="229"/>
    <cellStyle name="60% - 强调文字颜色 2 3" xfId="230"/>
    <cellStyle name="60% - 强调文字颜色 2_2020年部门预算" xfId="231"/>
    <cellStyle name="60% - 强调文字颜色 3" xfId="232"/>
    <cellStyle name="60% - 强调文字颜色 3 2" xfId="233"/>
    <cellStyle name="60% - 强调文字颜色 3 3" xfId="234"/>
    <cellStyle name="60% - 强调文字颜色 3_2019年预算执行情况(草案)4" xfId="235"/>
    <cellStyle name="60% - 强调文字颜色 4" xfId="236"/>
    <cellStyle name="60% - 强调文字颜色 4 2" xfId="237"/>
    <cellStyle name="60% - 强调文字颜色 4 3" xfId="238"/>
    <cellStyle name="60% - 强调文字颜色 4_2019年预算执行情况(草案)4" xfId="239"/>
    <cellStyle name="60% - 强调文字颜色 5" xfId="240"/>
    <cellStyle name="60% - 强调文字颜色 5 2" xfId="241"/>
    <cellStyle name="60% - 强调文字颜色 5 3" xfId="242"/>
    <cellStyle name="60% - 强调文字颜色 5_2020年部门预算" xfId="243"/>
    <cellStyle name="60% - 强调文字颜色 6" xfId="244"/>
    <cellStyle name="60% - 强调文字颜色 6 2" xfId="245"/>
    <cellStyle name="60% - 强调文字颜色 6 3" xfId="246"/>
    <cellStyle name="60% - 强调文字颜色 6_2019年预算执行情况(草案)4" xfId="247"/>
    <cellStyle name="6mal" xfId="248"/>
    <cellStyle name="Accent1" xfId="249"/>
    <cellStyle name="Accent1 - 20%" xfId="250"/>
    <cellStyle name="Accent1 - 40%" xfId="251"/>
    <cellStyle name="Accent1 - 60%" xfId="252"/>
    <cellStyle name="Accent1_公安安全支出补充表5.14" xfId="253"/>
    <cellStyle name="Accent2" xfId="254"/>
    <cellStyle name="Accent2 - 20%" xfId="255"/>
    <cellStyle name="Accent2 - 40%" xfId="256"/>
    <cellStyle name="Accent2 - 60%" xfId="257"/>
    <cellStyle name="Accent2_公安安全支出补充表5.14" xfId="258"/>
    <cellStyle name="Accent3" xfId="259"/>
    <cellStyle name="Accent3 - 20%" xfId="260"/>
    <cellStyle name="Accent3 - 40%" xfId="261"/>
    <cellStyle name="Accent3 - 60%" xfId="262"/>
    <cellStyle name="Accent3_公安安全支出补充表5.14" xfId="263"/>
    <cellStyle name="Accent4" xfId="264"/>
    <cellStyle name="Accent4 - 20%" xfId="265"/>
    <cellStyle name="Accent4 - 40%" xfId="266"/>
    <cellStyle name="Accent4 - 60%" xfId="267"/>
    <cellStyle name="Accent4_公安安全支出补充表5.14" xfId="268"/>
    <cellStyle name="Accent5" xfId="269"/>
    <cellStyle name="Accent5 - 20%" xfId="270"/>
    <cellStyle name="Accent5 - 40%" xfId="271"/>
    <cellStyle name="Accent5 - 60%" xfId="272"/>
    <cellStyle name="Accent5_公安安全支出补充表5.14" xfId="273"/>
    <cellStyle name="Accent6" xfId="274"/>
    <cellStyle name="Accent6 - 20%" xfId="275"/>
    <cellStyle name="Accent6 - 40%" xfId="276"/>
    <cellStyle name="Accent6 - 60%" xfId="277"/>
    <cellStyle name="Accent6_公安安全支出补充表5.14" xfId="278"/>
    <cellStyle name="args.style" xfId="279"/>
    <cellStyle name="Bad" xfId="280"/>
    <cellStyle name="Calc Currency (0)" xfId="281"/>
    <cellStyle name="Calc Currency (0) 2" xfId="282"/>
    <cellStyle name="Calc Currency (0)_Book1" xfId="283"/>
    <cellStyle name="Calc Currency (2)" xfId="284"/>
    <cellStyle name="Calc Percent (0)" xfId="285"/>
    <cellStyle name="Calc Percent (1)" xfId="286"/>
    <cellStyle name="Calc Percent (2)" xfId="287"/>
    <cellStyle name="Calc Units (0)" xfId="288"/>
    <cellStyle name="Calc Units (1)" xfId="289"/>
    <cellStyle name="Calc Units (2)" xfId="290"/>
    <cellStyle name="Calculation" xfId="291"/>
    <cellStyle name="category" xfId="292"/>
    <cellStyle name="Check Cell" xfId="293"/>
    <cellStyle name="Col Heads" xfId="294"/>
    <cellStyle name="ColLevel_0" xfId="295"/>
    <cellStyle name="Column_Title" xfId="296"/>
    <cellStyle name="Comma  - Style1" xfId="297"/>
    <cellStyle name="Comma  - Style2" xfId="298"/>
    <cellStyle name="Comma  - Style3" xfId="299"/>
    <cellStyle name="Comma  - Style4" xfId="300"/>
    <cellStyle name="Comma  - Style5" xfId="301"/>
    <cellStyle name="Comma  - Style6" xfId="302"/>
    <cellStyle name="Comma  - Style7" xfId="303"/>
    <cellStyle name="Comma  - Style8" xfId="304"/>
    <cellStyle name="Comma [0]" xfId="305"/>
    <cellStyle name="Comma [00]" xfId="306"/>
    <cellStyle name="comma zerodec" xfId="307"/>
    <cellStyle name="Comma,0" xfId="308"/>
    <cellStyle name="Comma,1" xfId="309"/>
    <cellStyle name="Comma,2" xfId="310"/>
    <cellStyle name="Comma[2]" xfId="311"/>
    <cellStyle name="Comma_ SG&amp;A Bridge " xfId="312"/>
    <cellStyle name="comma-d" xfId="313"/>
    <cellStyle name="Copied" xfId="314"/>
    <cellStyle name="COST1" xfId="315"/>
    <cellStyle name="Currency [0]" xfId="316"/>
    <cellStyle name="Currency [00]" xfId="317"/>
    <cellStyle name="Currency$[0]" xfId="318"/>
    <cellStyle name="Currency$[2]" xfId="319"/>
    <cellStyle name="Currency,0" xfId="320"/>
    <cellStyle name="Currency,2" xfId="321"/>
    <cellStyle name="Currency\[0]" xfId="322"/>
    <cellStyle name="Currency_ SG&amp;A Bridge " xfId="323"/>
    <cellStyle name="Currency1" xfId="324"/>
    <cellStyle name="Date" xfId="325"/>
    <cellStyle name="Date Short" xfId="326"/>
    <cellStyle name="Date_Book1" xfId="327"/>
    <cellStyle name="Dollar (zero dec)" xfId="328"/>
    <cellStyle name="Enter Currency (0)" xfId="329"/>
    <cellStyle name="Enter Currency (2)" xfId="330"/>
    <cellStyle name="Enter Units (0)" xfId="331"/>
    <cellStyle name="Enter Units (1)" xfId="332"/>
    <cellStyle name="Enter Units (2)" xfId="333"/>
    <cellStyle name="Entered" xfId="334"/>
    <cellStyle name="entry" xfId="335"/>
    <cellStyle name="entry box" xfId="336"/>
    <cellStyle name="Euro" xfId="337"/>
    <cellStyle name="Explanatory Text" xfId="338"/>
    <cellStyle name="EY House" xfId="339"/>
    <cellStyle name="e鯪9Y_x000B_" xfId="340"/>
    <cellStyle name="F2" xfId="341"/>
    <cellStyle name="F3" xfId="342"/>
    <cellStyle name="F4" xfId="343"/>
    <cellStyle name="F5" xfId="344"/>
    <cellStyle name="F6" xfId="345"/>
    <cellStyle name="F7" xfId="346"/>
    <cellStyle name="F8" xfId="347"/>
    <cellStyle name="Fixed" xfId="348"/>
    <cellStyle name="Followed Hyperlink_8-邢台折~3" xfId="349"/>
    <cellStyle name="Good" xfId="350"/>
    <cellStyle name="Grey" xfId="351"/>
    <cellStyle name="HEADER" xfId="352"/>
    <cellStyle name="Header1" xfId="353"/>
    <cellStyle name="Header2" xfId="354"/>
    <cellStyle name="Heading" xfId="355"/>
    <cellStyle name="Heading 1" xfId="356"/>
    <cellStyle name="Heading 2" xfId="357"/>
    <cellStyle name="Heading 3" xfId="358"/>
    <cellStyle name="Heading 4" xfId="359"/>
    <cellStyle name="Heading1" xfId="360"/>
    <cellStyle name="Heading2" xfId="361"/>
    <cellStyle name="Hyperlink_8-邢台折~3" xfId="362"/>
    <cellStyle name="Input" xfId="363"/>
    <cellStyle name="Input [yellow]" xfId="364"/>
    <cellStyle name="Input Cells" xfId="365"/>
    <cellStyle name="Input Cells 2" xfId="366"/>
    <cellStyle name="Input Cells_Book1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left" xfId="374"/>
    <cellStyle name="Link Currency (0)" xfId="375"/>
    <cellStyle name="Link Currency (2)" xfId="376"/>
    <cellStyle name="Link Units (0)" xfId="377"/>
    <cellStyle name="Link Units (1)" xfId="378"/>
    <cellStyle name="Link Units (2)" xfId="379"/>
    <cellStyle name="Linked Cell" xfId="380"/>
    <cellStyle name="Linked Cells" xfId="381"/>
    <cellStyle name="Linked Cells 2" xfId="382"/>
    <cellStyle name="Linked Cells_Book1" xfId="383"/>
    <cellStyle name="Millares [0]_96 Risk" xfId="384"/>
    <cellStyle name="Millares_96 Risk" xfId="385"/>
    <cellStyle name="Milliers [0]_!!!GO" xfId="386"/>
    <cellStyle name="Milliers_!!!GO" xfId="387"/>
    <cellStyle name="Model" xfId="388"/>
    <cellStyle name="Moneda [0]_96 Risk" xfId="389"/>
    <cellStyle name="Moneda_96 Risk" xfId="390"/>
    <cellStyle name="Monétaire [0]_!!!GO" xfId="391"/>
    <cellStyle name="Monétaire_!!!GO" xfId="392"/>
    <cellStyle name="Mon閠aire [0]_!!!GO" xfId="393"/>
    <cellStyle name="Mon閠aire_!!!GO" xfId="394"/>
    <cellStyle name="Neutral" xfId="395"/>
    <cellStyle name="New Times Roman" xfId="396"/>
    <cellStyle name="no dec" xfId="397"/>
    <cellStyle name="Norma,_laroux_4_营业在建 (2)_E21" xfId="398"/>
    <cellStyle name="Normal - Style1" xfId="399"/>
    <cellStyle name="Normal_ SG&amp;A Bridge " xfId="400"/>
    <cellStyle name="Normalny_Arkusz1" xfId="401"/>
    <cellStyle name="Note" xfId="402"/>
    <cellStyle name="Output" xfId="403"/>
    <cellStyle name="Output Amounts" xfId="404"/>
    <cellStyle name="Output Line Items" xfId="405"/>
    <cellStyle name="per.style" xfId="406"/>
    <cellStyle name="Percent [0%]" xfId="407"/>
    <cellStyle name="Percent [0.00%]" xfId="408"/>
    <cellStyle name="Percent [0]" xfId="409"/>
    <cellStyle name="Percent [00]" xfId="410"/>
    <cellStyle name="Percent [2]" xfId="411"/>
    <cellStyle name="Percent[0]" xfId="412"/>
    <cellStyle name="Percent[2]" xfId="413"/>
    <cellStyle name="Percent_!!!GO" xfId="414"/>
    <cellStyle name="Pourcentage_pldt" xfId="415"/>
    <cellStyle name="Prefilled" xfId="416"/>
    <cellStyle name="PrePop Currency (0)" xfId="417"/>
    <cellStyle name="PrePop Currency (2)" xfId="418"/>
    <cellStyle name="PrePop Units (0)" xfId="419"/>
    <cellStyle name="PrePop Units (1)" xfId="420"/>
    <cellStyle name="PrePop Units (2)" xfId="421"/>
    <cellStyle name="price" xfId="422"/>
    <cellStyle name="pricing" xfId="423"/>
    <cellStyle name="PSChar" xfId="424"/>
    <cellStyle name="PSDate" xfId="425"/>
    <cellStyle name="PSDec" xfId="426"/>
    <cellStyle name="PSHeading" xfId="427"/>
    <cellStyle name="PSInt" xfId="428"/>
    <cellStyle name="PSSpacer" xfId="429"/>
    <cellStyle name="revised" xfId="430"/>
    <cellStyle name="RevList" xfId="431"/>
    <cellStyle name="RevList 2" xfId="432"/>
    <cellStyle name="RowLevel_0" xfId="433"/>
    <cellStyle name="section" xfId="434"/>
    <cellStyle name="SOR" xfId="435"/>
    <cellStyle name="sstot" xfId="436"/>
    <cellStyle name="Standard_AREAS" xfId="437"/>
    <cellStyle name="style" xfId="438"/>
    <cellStyle name="style1" xfId="439"/>
    <cellStyle name="style2" xfId="440"/>
    <cellStyle name="subhead" xfId="441"/>
    <cellStyle name="Subtotal" xfId="442"/>
    <cellStyle name="t" xfId="443"/>
    <cellStyle name="t]&#13;&#10;color schemes=默认 Windows&#13;&#10;&#13;&#10;[color schemes]&#13;&#10;Arizona=804000,FFFFFF,FFFFFF,0,FFFFFF,0,808040,C0C0C0,FFFFF" xfId="444"/>
    <cellStyle name="t_HVAC Equipment (3)" xfId="445"/>
    <cellStyle name="Text Indent A" xfId="446"/>
    <cellStyle name="Text Indent B" xfId="447"/>
    <cellStyle name="Text Indent C" xfId="448"/>
    <cellStyle name="Thousands" xfId="449"/>
    <cellStyle name="title" xfId="450"/>
    <cellStyle name="Total" xfId="451"/>
    <cellStyle name="Unprotect" xfId="452"/>
    <cellStyle name="Warning Text" xfId="453"/>
    <cellStyle name="wrap" xfId="454"/>
    <cellStyle name="パーセント_laroux" xfId="455"/>
    <cellStyle name="Percent" xfId="456"/>
    <cellStyle name="百分比 2" xfId="457"/>
    <cellStyle name="百分比 2 2" xfId="458"/>
    <cellStyle name="百分比 2 2 2" xfId="459"/>
    <cellStyle name="百分比 2 3" xfId="460"/>
    <cellStyle name="百分比 2 3 2" xfId="461"/>
    <cellStyle name="百分比 2 4" xfId="462"/>
    <cellStyle name="百分比 2 4 2" xfId="463"/>
    <cellStyle name="百分比 2 5" xfId="464"/>
    <cellStyle name="百分比 2 5 2" xfId="465"/>
    <cellStyle name="百分比 2 6" xfId="466"/>
    <cellStyle name="百分比 3" xfId="467"/>
    <cellStyle name="百分比 3 2" xfId="468"/>
    <cellStyle name="百分比 4" xfId="469"/>
    <cellStyle name="百分比 4 2" xfId="470"/>
    <cellStyle name="百分比 4_Book1" xfId="471"/>
    <cellStyle name="百分比 5" xfId="472"/>
    <cellStyle name="百分比 5 2" xfId="473"/>
    <cellStyle name="百分比 6" xfId="474"/>
    <cellStyle name="百分比 6 2" xfId="475"/>
    <cellStyle name="百分比 7" xfId="476"/>
    <cellStyle name="捠壿 [0.00]_Region Orders (2)" xfId="477"/>
    <cellStyle name="捠壿_Region Orders (2)" xfId="478"/>
    <cellStyle name="编号" xfId="479"/>
    <cellStyle name="标题" xfId="480"/>
    <cellStyle name="标题 1" xfId="481"/>
    <cellStyle name="标题 1 2" xfId="482"/>
    <cellStyle name="标题 1 3" xfId="483"/>
    <cellStyle name="标题 1_2020年部门预算" xfId="484"/>
    <cellStyle name="标题 2" xfId="485"/>
    <cellStyle name="标题 2 2" xfId="486"/>
    <cellStyle name="标题 2 3" xfId="487"/>
    <cellStyle name="标题 2_2020年部门预算" xfId="488"/>
    <cellStyle name="标题 3" xfId="489"/>
    <cellStyle name="标题 3 2" xfId="490"/>
    <cellStyle name="标题 3 3" xfId="491"/>
    <cellStyle name="标题 3_2020年部门预算" xfId="492"/>
    <cellStyle name="标题 4" xfId="493"/>
    <cellStyle name="标题 4 2" xfId="494"/>
    <cellStyle name="标题 4 3" xfId="495"/>
    <cellStyle name="标题 4_2020年公共财政预算和政府性基金预算表(草案)12-21 发打印店 (version 6)" xfId="496"/>
    <cellStyle name="标题 5" xfId="497"/>
    <cellStyle name="标题 6" xfId="498"/>
    <cellStyle name="标题_2020年公共财政预算和政府性基金预算表(草案)12-21 发打印店 (version 6)" xfId="499"/>
    <cellStyle name="标题1" xfId="500"/>
    <cellStyle name="標準_1.中国建行主要会表格式" xfId="501"/>
    <cellStyle name="表标题" xfId="502"/>
    <cellStyle name="部门" xfId="503"/>
    <cellStyle name="差" xfId="504"/>
    <cellStyle name="差 2" xfId="505"/>
    <cellStyle name="差 3" xfId="506"/>
    <cellStyle name="差_~4190974" xfId="507"/>
    <cellStyle name="差_~5676413" xfId="508"/>
    <cellStyle name="差_00省级(打印)" xfId="509"/>
    <cellStyle name="差_00省级(定稿)" xfId="510"/>
    <cellStyle name="差_03昭通" xfId="511"/>
    <cellStyle name="差_0502通海县" xfId="512"/>
    <cellStyle name="差_05玉溪" xfId="513"/>
    <cellStyle name="差_0605石屏县" xfId="514"/>
    <cellStyle name="差_1003牟定县" xfId="515"/>
    <cellStyle name="差_1110洱源县" xfId="516"/>
    <cellStyle name="差_11大理" xfId="517"/>
    <cellStyle name="差_2、土地面积、人口、粮食产量基本情况" xfId="518"/>
    <cellStyle name="差_2006年分析表" xfId="519"/>
    <cellStyle name="差_2006年基础数据" xfId="520"/>
    <cellStyle name="差_2006年全省财力计算表（中央、决算）" xfId="521"/>
    <cellStyle name="差_2006年水利统计指标统计表" xfId="522"/>
    <cellStyle name="差_2006年在职人员情况" xfId="523"/>
    <cellStyle name="差_2007年检察院案件数" xfId="524"/>
    <cellStyle name="差_2007年可用财力" xfId="525"/>
    <cellStyle name="差_2007年人员分部门统计表" xfId="526"/>
    <cellStyle name="差_2007年政法部门业务指标" xfId="527"/>
    <cellStyle name="差_2008年县级公安保障标准落实奖励经费分配测算" xfId="528"/>
    <cellStyle name="差_2008云南省分县市中小学教职工统计表（教育厅提供）" xfId="529"/>
    <cellStyle name="差_2009年一般性转移支付标准工资" xfId="530"/>
    <cellStyle name="差_2009年一般性转移支付标准工资_~4190974" xfId="531"/>
    <cellStyle name="差_2009年一般性转移支付标准工资_~5676413" xfId="532"/>
    <cellStyle name="差_2009年一般性转移支付标准工资_不用软件计算9.1不考虑经费管理评价xl" xfId="533"/>
    <cellStyle name="差_2009年一般性转移支付标准工资_地方配套按人均增幅控制8.30xl" xfId="534"/>
    <cellStyle name="差_2009年一般性转移支付标准工资_地方配套按人均增幅控制8.30一般预算平均增幅、人均可用财力平均增幅两次控制、社会治安系数调整、案件数调整xl" xfId="535"/>
    <cellStyle name="差_2009年一般性转移支付标准工资_地方配套按人均增幅控制8.31（调整结案率后）xl" xfId="536"/>
    <cellStyle name="差_2009年一般性转移支付标准工资_奖励补助测算5.22测试" xfId="537"/>
    <cellStyle name="差_2009年一般性转移支付标准工资_奖励补助测算5.23新" xfId="538"/>
    <cellStyle name="差_2009年一般性转移支付标准工资_奖励补助测算5.24冯铸" xfId="539"/>
    <cellStyle name="差_2009年一般性转移支付标准工资_奖励补助测算7.23" xfId="540"/>
    <cellStyle name="差_2009年一般性转移支付标准工资_奖励补助测算7.25" xfId="541"/>
    <cellStyle name="差_2009年一般性转移支付标准工资_奖励补助测算7.25 (version 1) (version 1)" xfId="542"/>
    <cellStyle name="差_2020年部门预算" xfId="543"/>
    <cellStyle name="差_2020年公共财政预算和政府性基金预算表(草案)12-21 发打印店 (version 6)" xfId="544"/>
    <cellStyle name="差_530623_2006年县级财政报表附表" xfId="545"/>
    <cellStyle name="差_530629_2006年县级财政报表附表" xfId="546"/>
    <cellStyle name="差_5334_2006年迪庆县级财政报表附表" xfId="547"/>
    <cellStyle name="差_Book1" xfId="548"/>
    <cellStyle name="差_Book1_1" xfId="549"/>
    <cellStyle name="差_Book1_2" xfId="550"/>
    <cellStyle name="差_Book2" xfId="551"/>
    <cellStyle name="差_M01-2(州市补助收入)" xfId="552"/>
    <cellStyle name="差_M03" xfId="553"/>
    <cellStyle name="差_不用软件计算9.1不考虑经费管理评价xl" xfId="554"/>
    <cellStyle name="差_财政供养人员" xfId="555"/>
    <cellStyle name="差_财政支出对上级的依赖程度" xfId="556"/>
    <cellStyle name="差_城建部门" xfId="557"/>
    <cellStyle name="差_地方配套按人均增幅控制8.30xl" xfId="558"/>
    <cellStyle name="差_地方配套按人均增幅控制8.30一般预算平均增幅、人均可用财力平均增幅两次控制、社会治安系数调整、案件数调整xl" xfId="559"/>
    <cellStyle name="差_地方配套按人均增幅控制8.31（调整结案率后）xl" xfId="560"/>
    <cellStyle name="差_第五部分(才淼、饶永宏）" xfId="561"/>
    <cellStyle name="差_第一部分：综合全" xfId="562"/>
    <cellStyle name="差_副本73283696546880457822010-04-29" xfId="563"/>
    <cellStyle name="差_副本73283696546880457822010-04-29 2" xfId="564"/>
    <cellStyle name="差_高中教师人数（教育厅1.6日提供）" xfId="565"/>
    <cellStyle name="差_汇总" xfId="566"/>
    <cellStyle name="差_汇总-县级财政报表附表" xfId="567"/>
    <cellStyle name="差_基础数据分析" xfId="568"/>
    <cellStyle name="差_检验表" xfId="569"/>
    <cellStyle name="差_检验表（调整后）" xfId="570"/>
    <cellStyle name="差_奖励补助测算5.22测试" xfId="571"/>
    <cellStyle name="差_奖励补助测算5.23新" xfId="572"/>
    <cellStyle name="差_奖励补助测算5.24冯铸" xfId="573"/>
    <cellStyle name="差_奖励补助测算7.23" xfId="574"/>
    <cellStyle name="差_奖励补助测算7.25" xfId="575"/>
    <cellStyle name="差_奖励补助测算7.25 (version 1) (version 1)" xfId="576"/>
    <cellStyle name="差_教师绩效工资测算表（离退休按各地上报数测算）2009年1月1日" xfId="577"/>
    <cellStyle name="差_教育厅提供义务教育及高中教师人数（2009年1月6日）" xfId="578"/>
    <cellStyle name="差_历年教师人数" xfId="579"/>
    <cellStyle name="差_丽江汇总" xfId="580"/>
    <cellStyle name="差_三季度－表二" xfId="581"/>
    <cellStyle name="差_卫生部门" xfId="582"/>
    <cellStyle name="差_文体广播部门" xfId="583"/>
    <cellStyle name="差_下半年禁毒办案经费分配2544.3万元" xfId="584"/>
    <cellStyle name="差_下半年禁吸戒毒经费1000万元" xfId="585"/>
    <cellStyle name="差_县级公安机关公用经费标准奖励测算方案（定稿）" xfId="586"/>
    <cellStyle name="差_县级基础数据" xfId="587"/>
    <cellStyle name="差_业务工作量指标" xfId="588"/>
    <cellStyle name="差_义务教育阶段教职工人数（教育厅提供最终）" xfId="589"/>
    <cellStyle name="差_云南农村义务教育统计表" xfId="590"/>
    <cellStyle name="差_云南省2008年中小学教师人数统计表" xfId="591"/>
    <cellStyle name="差_云南省2008年中小学教职工情况（教育厅提供20090101加工整理）" xfId="592"/>
    <cellStyle name="差_云南省2008年转移支付测算——州市本级考核部分及政策性测算" xfId="593"/>
    <cellStyle name="差_指标四" xfId="594"/>
    <cellStyle name="差_指标五" xfId="595"/>
    <cellStyle name="常规 10" xfId="596"/>
    <cellStyle name="常规 10 2" xfId="597"/>
    <cellStyle name="常规 10_2020年公共财政政府预算表测算编制稿12.6" xfId="598"/>
    <cellStyle name="常规 11" xfId="599"/>
    <cellStyle name="常规 11 2" xfId="600"/>
    <cellStyle name="常规 11 3" xfId="601"/>
    <cellStyle name="常规 11 4" xfId="602"/>
    <cellStyle name="常规 11_2020年公共财政政府预算表测算编制稿12.6" xfId="603"/>
    <cellStyle name="常规 12" xfId="604"/>
    <cellStyle name="常规 13" xfId="605"/>
    <cellStyle name="常规 14" xfId="606"/>
    <cellStyle name="常规 15" xfId="607"/>
    <cellStyle name="常规 16" xfId="608"/>
    <cellStyle name="常规 17" xfId="609"/>
    <cellStyle name="常规 2" xfId="610"/>
    <cellStyle name="常规 2 10" xfId="611"/>
    <cellStyle name="常规 2 2" xfId="612"/>
    <cellStyle name="常规 2 2 2" xfId="613"/>
    <cellStyle name="常规 2 2_Book1" xfId="614"/>
    <cellStyle name="常规 2 3" xfId="615"/>
    <cellStyle name="常规 2 3 2" xfId="616"/>
    <cellStyle name="常规 2 3_2020年公共财政政府预算表测算编制稿12.6" xfId="617"/>
    <cellStyle name="常规 2 4" xfId="618"/>
    <cellStyle name="常规 2 4 2" xfId="619"/>
    <cellStyle name="常规 2 4_Book1" xfId="620"/>
    <cellStyle name="常规 2 5" xfId="621"/>
    <cellStyle name="常规 2 5 2" xfId="622"/>
    <cellStyle name="常规 2 5_Book1" xfId="623"/>
    <cellStyle name="常规 2 6" xfId="624"/>
    <cellStyle name="常规 2 7" xfId="625"/>
    <cellStyle name="常规 2 8" xfId="626"/>
    <cellStyle name="常规 2 9" xfId="627"/>
    <cellStyle name="常规 2_2011年战略性业务激励费用挂价表（0301）" xfId="628"/>
    <cellStyle name="常规 24" xfId="629"/>
    <cellStyle name="常规 3" xfId="630"/>
    <cellStyle name="常规 3 2" xfId="631"/>
    <cellStyle name="常规 3_2020年公共财政政府预算表测算编制稿12.6" xfId="632"/>
    <cellStyle name="常规 30" xfId="633"/>
    <cellStyle name="常规 4" xfId="634"/>
    <cellStyle name="常规 4 2" xfId="635"/>
    <cellStyle name="常规 4 2 2" xfId="636"/>
    <cellStyle name="常规 4 2_经济资本报表2010" xfId="637"/>
    <cellStyle name="常规 4_2010年预算申报表(2010-02)" xfId="638"/>
    <cellStyle name="常规 48" xfId="639"/>
    <cellStyle name="常规 5" xfId="640"/>
    <cellStyle name="常规 5 2" xfId="641"/>
    <cellStyle name="常规 5_Book1" xfId="642"/>
    <cellStyle name="常规 6" xfId="643"/>
    <cellStyle name="常规 6 2" xfId="644"/>
    <cellStyle name="常规 6_Book1" xfId="645"/>
    <cellStyle name="常规 7" xfId="646"/>
    <cellStyle name="常规 7 2" xfId="647"/>
    <cellStyle name="常规 7_Book1" xfId="648"/>
    <cellStyle name="常规 8" xfId="649"/>
    <cellStyle name="常规 8 2" xfId="650"/>
    <cellStyle name="常规 8_2020年公共财政政府预算表测算编制稿12.6" xfId="651"/>
    <cellStyle name="常规 9" xfId="652"/>
    <cellStyle name="常规 9 2" xfId="653"/>
    <cellStyle name="常规_2019年决算报表（15次人大常委会）" xfId="654"/>
    <cellStyle name="超级链接_NEGS" xfId="655"/>
    <cellStyle name="Hyperlink" xfId="656"/>
    <cellStyle name="超链接 2" xfId="657"/>
    <cellStyle name="分级显示列_1_Book1" xfId="658"/>
    <cellStyle name="分级显示行_1_13区汇总" xfId="659"/>
    <cellStyle name="公司标准表" xfId="660"/>
    <cellStyle name="公司标准表 2" xfId="661"/>
    <cellStyle name="归盒啦_95" xfId="662"/>
    <cellStyle name="好" xfId="663"/>
    <cellStyle name="好 2" xfId="664"/>
    <cellStyle name="好 3" xfId="665"/>
    <cellStyle name="好_~4190974" xfId="666"/>
    <cellStyle name="好_~5676413" xfId="667"/>
    <cellStyle name="好_00省级(打印)" xfId="668"/>
    <cellStyle name="好_00省级(定稿)" xfId="669"/>
    <cellStyle name="好_03昭通" xfId="670"/>
    <cellStyle name="好_0502通海县" xfId="671"/>
    <cellStyle name="好_05玉溪" xfId="672"/>
    <cellStyle name="好_0605石屏县" xfId="673"/>
    <cellStyle name="好_1003牟定县" xfId="674"/>
    <cellStyle name="好_1110洱源县" xfId="675"/>
    <cellStyle name="好_11大理" xfId="676"/>
    <cellStyle name="好_2、土地面积、人口、粮食产量基本情况" xfId="677"/>
    <cellStyle name="好_2006年分析表" xfId="678"/>
    <cellStyle name="好_2006年基础数据" xfId="679"/>
    <cellStyle name="好_2006年全省财力计算表（中央、决算）" xfId="680"/>
    <cellStyle name="好_2006年水利统计指标统计表" xfId="681"/>
    <cellStyle name="好_2006年在职人员情况" xfId="682"/>
    <cellStyle name="好_2007年检察院案件数" xfId="683"/>
    <cellStyle name="好_2007年可用财力" xfId="684"/>
    <cellStyle name="好_2007年人员分部门统计表" xfId="685"/>
    <cellStyle name="好_2007年政法部门业务指标" xfId="686"/>
    <cellStyle name="好_2008年县级公安保障标准落实奖励经费分配测算" xfId="687"/>
    <cellStyle name="好_2008云南省分县市中小学教职工统计表（教育厅提供）" xfId="688"/>
    <cellStyle name="好_2009年一般性转移支付标准工资" xfId="689"/>
    <cellStyle name="好_2009年一般性转移支付标准工资_~4190974" xfId="690"/>
    <cellStyle name="好_2009年一般性转移支付标准工资_~5676413" xfId="691"/>
    <cellStyle name="好_2009年一般性转移支付标准工资_不用软件计算9.1不考虑经费管理评价xl" xfId="692"/>
    <cellStyle name="好_2009年一般性转移支付标准工资_地方配套按人均增幅控制8.30xl" xfId="693"/>
    <cellStyle name="好_2009年一般性转移支付标准工资_地方配套按人均增幅控制8.30一般预算平均增幅、人均可用财力平均增幅两次控制、社会治安系数调整、案件数调整xl" xfId="694"/>
    <cellStyle name="好_2009年一般性转移支付标准工资_地方配套按人均增幅控制8.31（调整结案率后）xl" xfId="695"/>
    <cellStyle name="好_2009年一般性转移支付标准工资_奖励补助测算5.22测试" xfId="696"/>
    <cellStyle name="好_2009年一般性转移支付标准工资_奖励补助测算5.23新" xfId="697"/>
    <cellStyle name="好_2009年一般性转移支付标准工资_奖励补助测算5.24冯铸" xfId="698"/>
    <cellStyle name="好_2009年一般性转移支付标准工资_奖励补助测算7.23" xfId="699"/>
    <cellStyle name="好_2009年一般性转移支付标准工资_奖励补助测算7.25" xfId="700"/>
    <cellStyle name="好_2009年一般性转移支付标准工资_奖励补助测算7.25 (version 1) (version 1)" xfId="701"/>
    <cellStyle name="好_2020年部门预算" xfId="702"/>
    <cellStyle name="好_530623_2006年县级财政报表附表" xfId="703"/>
    <cellStyle name="好_530629_2006年县级财政报表附表" xfId="704"/>
    <cellStyle name="好_5334_2006年迪庆县级财政报表附表" xfId="705"/>
    <cellStyle name="好_Book1" xfId="706"/>
    <cellStyle name="好_Book1_1" xfId="707"/>
    <cellStyle name="好_Book1_2" xfId="708"/>
    <cellStyle name="好_Book2" xfId="709"/>
    <cellStyle name="好_M01-2(州市补助收入)" xfId="710"/>
    <cellStyle name="好_M03" xfId="711"/>
    <cellStyle name="好_不用软件计算9.1不考虑经费管理评价xl" xfId="712"/>
    <cellStyle name="好_财政供养人员" xfId="713"/>
    <cellStyle name="好_财政支出对上级的依赖程度" xfId="714"/>
    <cellStyle name="好_城建部门" xfId="715"/>
    <cellStyle name="好_地方配套按人均增幅控制8.30xl" xfId="716"/>
    <cellStyle name="好_地方配套按人均增幅控制8.30一般预算平均增幅、人均可用财力平均增幅两次控制、社会治安系数调整、案件数调整xl" xfId="717"/>
    <cellStyle name="好_地方配套按人均增幅控制8.31（调整结案率后）xl" xfId="718"/>
    <cellStyle name="好_第五部分(才淼、饶永宏）" xfId="719"/>
    <cellStyle name="好_第一部分：综合全" xfId="720"/>
    <cellStyle name="好_副本73283696546880457822010-04-29" xfId="721"/>
    <cellStyle name="好_副本73283696546880457822010-04-29 2" xfId="722"/>
    <cellStyle name="好_高中教师人数（教育厅1.6日提供）" xfId="723"/>
    <cellStyle name="好_汇总" xfId="724"/>
    <cellStyle name="好_汇总-县级财政报表附表" xfId="725"/>
    <cellStyle name="好_基础数据分析" xfId="726"/>
    <cellStyle name="好_检验表" xfId="727"/>
    <cellStyle name="好_检验表（调整后）" xfId="728"/>
    <cellStyle name="好_奖励补助测算5.22测试" xfId="729"/>
    <cellStyle name="好_奖励补助测算5.23新" xfId="730"/>
    <cellStyle name="好_奖励补助测算5.24冯铸" xfId="731"/>
    <cellStyle name="好_奖励补助测算7.23" xfId="732"/>
    <cellStyle name="好_奖励补助测算7.25" xfId="733"/>
    <cellStyle name="好_奖励补助测算7.25 (version 1) (version 1)" xfId="734"/>
    <cellStyle name="好_教师绩效工资测算表（离退休按各地上报数测算）2009年1月1日" xfId="735"/>
    <cellStyle name="好_教育厅提供义务教育及高中教师人数（2009年1月6日）" xfId="736"/>
    <cellStyle name="好_历年教师人数" xfId="737"/>
    <cellStyle name="好_丽江汇总" xfId="738"/>
    <cellStyle name="好_三季度－表二" xfId="739"/>
    <cellStyle name="好_卫生部门" xfId="740"/>
    <cellStyle name="好_文体广播部门" xfId="741"/>
    <cellStyle name="好_下半年禁毒办案经费分配2544.3万元" xfId="742"/>
    <cellStyle name="好_下半年禁吸戒毒经费1000万元" xfId="743"/>
    <cellStyle name="好_县级公安机关公用经费标准奖励测算方案（定稿）" xfId="744"/>
    <cellStyle name="好_县级基础数据" xfId="745"/>
    <cellStyle name="好_业务工作量指标" xfId="746"/>
    <cellStyle name="好_义务教育阶段教职工人数（教育厅提供最终）" xfId="747"/>
    <cellStyle name="好_云南农村义务教育统计表" xfId="748"/>
    <cellStyle name="好_云南省2008年中小学教师人数统计表" xfId="749"/>
    <cellStyle name="好_云南省2008年中小学教职工情况（教育厅提供20090101加工整理）" xfId="750"/>
    <cellStyle name="好_云南省2008年转移支付测算——州市本级考核部分及政策性测算" xfId="751"/>
    <cellStyle name="好_指标四" xfId="752"/>
    <cellStyle name="好_指标五" xfId="753"/>
    <cellStyle name="桁区切り [0.00]_１１月価格表" xfId="754"/>
    <cellStyle name="桁区切り_１１月価格表" xfId="755"/>
    <cellStyle name="后继超级链接_NEGS" xfId="756"/>
    <cellStyle name="后继超链接" xfId="757"/>
    <cellStyle name="汇总" xfId="758"/>
    <cellStyle name="汇总 2" xfId="759"/>
    <cellStyle name="汇总 3" xfId="760"/>
    <cellStyle name="汇总_2020年部门预算" xfId="761"/>
    <cellStyle name="Currency" xfId="762"/>
    <cellStyle name="Currency [0]" xfId="763"/>
    <cellStyle name="计算" xfId="764"/>
    <cellStyle name="计算 2" xfId="765"/>
    <cellStyle name="计算 3" xfId="766"/>
    <cellStyle name="计算_2020年部门预算" xfId="767"/>
    <cellStyle name="检查单元格" xfId="768"/>
    <cellStyle name="检查单元格 2" xfId="769"/>
    <cellStyle name="检查单元格 3" xfId="770"/>
    <cellStyle name="检查单元格_2020年部门预算" xfId="771"/>
    <cellStyle name="解释性文本" xfId="772"/>
    <cellStyle name="解释性文本 2" xfId="773"/>
    <cellStyle name="解释性文本 3" xfId="774"/>
    <cellStyle name="借出原因" xfId="775"/>
    <cellStyle name="警告文本" xfId="776"/>
    <cellStyle name="警告文本 2" xfId="777"/>
    <cellStyle name="警告文本 3" xfId="778"/>
    <cellStyle name="链接单元格" xfId="779"/>
    <cellStyle name="链接单元格 2" xfId="780"/>
    <cellStyle name="链接单元格 3" xfId="781"/>
    <cellStyle name="链接单元格_2020年部门预算" xfId="782"/>
    <cellStyle name="콤마 [0]_1.24분기 평가표 " xfId="783"/>
    <cellStyle name="콤마_1.24분기 평가표 " xfId="784"/>
    <cellStyle name="통화 [0]_1.24분기 평가표 " xfId="785"/>
    <cellStyle name="통화_1.24분기 평가표 " xfId="786"/>
    <cellStyle name="표준_(업무)평가단" xfId="787"/>
    <cellStyle name="霓付 [0]_ +Foil &amp; -FOIL &amp; PAPER" xfId="788"/>
    <cellStyle name="霓付_ +Foil &amp; -FOIL &amp; PAPER" xfId="789"/>
    <cellStyle name="烹拳 [0]_ +Foil &amp; -FOIL &amp; PAPER" xfId="790"/>
    <cellStyle name="烹拳_ +Foil &amp; -FOIL &amp; PAPER" xfId="791"/>
    <cellStyle name="砯刽 [0]_PLDT" xfId="792"/>
    <cellStyle name="砯刽_PLDT" xfId="793"/>
    <cellStyle name="普通_ 白土" xfId="794"/>
    <cellStyle name="千分位[0]_ 白土" xfId="795"/>
    <cellStyle name="千分位_ 白土" xfId="796"/>
    <cellStyle name="千位[0]_ 方正PC" xfId="797"/>
    <cellStyle name="千位_ 方正PC" xfId="798"/>
    <cellStyle name="Comma" xfId="799"/>
    <cellStyle name="千位分隔 2" xfId="800"/>
    <cellStyle name="千位分隔 2 2" xfId="801"/>
    <cellStyle name="千位分隔 2 3" xfId="802"/>
    <cellStyle name="千位分隔 3" xfId="803"/>
    <cellStyle name="千位分隔 3 2" xfId="804"/>
    <cellStyle name="千位分隔 4" xfId="805"/>
    <cellStyle name="千位分隔 5" xfId="806"/>
    <cellStyle name="Comma [0]" xfId="807"/>
    <cellStyle name="千位分隔[0] 2" xfId="808"/>
    <cellStyle name="千位分隔[0] 3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1 3" xfId="816"/>
    <cellStyle name="强调文字颜色 1_2020年部门预算" xfId="817"/>
    <cellStyle name="强调文字颜色 2" xfId="818"/>
    <cellStyle name="强调文字颜色 2 2" xfId="819"/>
    <cellStyle name="强调文字颜色 2 3" xfId="820"/>
    <cellStyle name="强调文字颜色 2_2020年部门预算" xfId="821"/>
    <cellStyle name="强调文字颜色 3" xfId="822"/>
    <cellStyle name="强调文字颜色 3 2" xfId="823"/>
    <cellStyle name="强调文字颜色 3 3" xfId="824"/>
    <cellStyle name="强调文字颜色 3_2020年部门预算" xfId="825"/>
    <cellStyle name="强调文字颜色 4" xfId="826"/>
    <cellStyle name="强调文字颜色 4 2" xfId="827"/>
    <cellStyle name="强调文字颜色 4 3" xfId="828"/>
    <cellStyle name="强调文字颜色 4_2020年部门预算" xfId="829"/>
    <cellStyle name="强调文字颜色 5" xfId="830"/>
    <cellStyle name="强调文字颜色 5 2" xfId="831"/>
    <cellStyle name="强调文字颜色 5 3" xfId="832"/>
    <cellStyle name="强调文字颜色 5_2020年部门预算" xfId="833"/>
    <cellStyle name="强调文字颜色 6" xfId="834"/>
    <cellStyle name="强调文字颜色 6 2" xfId="835"/>
    <cellStyle name="强调文字颜色 6 3" xfId="836"/>
    <cellStyle name="强调文字颜色 6_2020年部门预算" xfId="837"/>
    <cellStyle name="日期" xfId="838"/>
    <cellStyle name="商品名称" xfId="839"/>
    <cellStyle name="适中" xfId="840"/>
    <cellStyle name="适中 2" xfId="841"/>
    <cellStyle name="适中 3" xfId="842"/>
    <cellStyle name="适中_2020年部门预算" xfId="843"/>
    <cellStyle name="输出" xfId="844"/>
    <cellStyle name="输出 2" xfId="845"/>
    <cellStyle name="输出 3" xfId="846"/>
    <cellStyle name="输出_2020年部门预算" xfId="847"/>
    <cellStyle name="输入" xfId="848"/>
    <cellStyle name="输入 2" xfId="849"/>
    <cellStyle name="输入 3" xfId="850"/>
    <cellStyle name="输入_2020年部门预算" xfId="851"/>
    <cellStyle name="数量" xfId="852"/>
    <cellStyle name="数字" xfId="853"/>
    <cellStyle name="通貨 [0.00]_１１月価格表" xfId="854"/>
    <cellStyle name="通貨_１１月価格表" xfId="855"/>
    <cellStyle name="未定义" xfId="856"/>
    <cellStyle name="小数" xfId="857"/>
    <cellStyle name="样式 1" xfId="858"/>
    <cellStyle name="样式 1 2" xfId="859"/>
    <cellStyle name="样式 1_2008年中间业务计划（汇总）" xfId="860"/>
    <cellStyle name="一般_EXPENSE" xfId="861"/>
    <cellStyle name="Followed Hyperlink" xfId="862"/>
    <cellStyle name="昗弨_FWBS1100" xfId="863"/>
    <cellStyle name="寘嬫愗傝 [0.00]_Region Orders (2)" xfId="864"/>
    <cellStyle name="寘嬫愗傝_Region Orders (2)" xfId="865"/>
    <cellStyle name="注释" xfId="866"/>
    <cellStyle name="注释 2" xfId="867"/>
    <cellStyle name="注释 3" xfId="868"/>
    <cellStyle name="注释_2020年部门预算" xfId="869"/>
    <cellStyle name="资产" xfId="870"/>
    <cellStyle name="_PLDT" xfId="871"/>
    <cellStyle name="_Total (2)" xfId="872"/>
    <cellStyle name="だ[0]_PLDT" xfId="873"/>
    <cellStyle name="だ_PLDT" xfId="874"/>
    <cellStyle name="だ[0]_Total (2)" xfId="875"/>
    <cellStyle name="だ_Total (2)" xfId="876"/>
    <cellStyle name="む|靃0]_Revenuesy Lr L" xfId="877"/>
    <cellStyle name="む|靇Revenuenuesy L" xfId="878"/>
    <cellStyle name="㼿㼿㼿㼿?" xfId="8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7">
      <selection activeCell="H8" sqref="H8"/>
    </sheetView>
  </sheetViews>
  <sheetFormatPr defaultColWidth="8.875" defaultRowHeight="13.5"/>
  <cols>
    <col min="1" max="1" width="16.25390625" style="0" customWidth="1"/>
    <col min="2" max="2" width="10.75390625" style="0" customWidth="1"/>
    <col min="3" max="3" width="10.25390625" style="0" customWidth="1"/>
    <col min="4" max="4" width="9.875" style="0" customWidth="1"/>
    <col min="5" max="5" width="9.625" style="0" customWidth="1"/>
    <col min="6" max="6" width="10.00390625" style="0" customWidth="1"/>
    <col min="7" max="7" width="9.625" style="0" customWidth="1"/>
    <col min="8" max="8" width="21.375" style="0" customWidth="1"/>
    <col min="9" max="9" width="9.875" style="0" customWidth="1"/>
    <col min="10" max="10" width="10.50390625" style="0" bestFit="1" customWidth="1"/>
    <col min="11" max="11" width="9.875" style="0" customWidth="1"/>
    <col min="12" max="12" width="10.00390625" style="0" customWidth="1"/>
    <col min="13" max="13" width="10.25390625" style="0" customWidth="1"/>
    <col min="14" max="14" width="10.50390625" style="0" customWidth="1"/>
  </cols>
  <sheetData>
    <row r="1" spans="1:14" ht="29.2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4.25">
      <c r="A2" s="171"/>
      <c r="B2" s="171"/>
      <c r="C2" s="172"/>
      <c r="J2" s="202" t="s">
        <v>1</v>
      </c>
      <c r="K2" s="202"/>
      <c r="L2" s="202"/>
      <c r="M2" s="202"/>
      <c r="N2" s="202"/>
    </row>
    <row r="3" spans="1:14" s="168" customFormat="1" ht="21" customHeight="1">
      <c r="A3" s="203" t="s">
        <v>2</v>
      </c>
      <c r="B3" s="204"/>
      <c r="C3" s="204"/>
      <c r="D3" s="204"/>
      <c r="E3" s="204"/>
      <c r="F3" s="204"/>
      <c r="G3" s="204"/>
      <c r="H3" s="205" t="s">
        <v>3</v>
      </c>
      <c r="I3" s="205"/>
      <c r="J3" s="205"/>
      <c r="K3" s="205"/>
      <c r="L3" s="205"/>
      <c r="M3" s="205"/>
      <c r="N3" s="205"/>
    </row>
    <row r="4" spans="1:14" s="169" customFormat="1" ht="24">
      <c r="A4" s="173" t="s">
        <v>4</v>
      </c>
      <c r="B4" s="142" t="s">
        <v>5</v>
      </c>
      <c r="C4" s="142" t="s">
        <v>6</v>
      </c>
      <c r="D4" s="173" t="s">
        <v>7</v>
      </c>
      <c r="E4" s="174" t="s">
        <v>8</v>
      </c>
      <c r="F4" s="142" t="s">
        <v>9</v>
      </c>
      <c r="G4" s="175" t="s">
        <v>10</v>
      </c>
      <c r="H4" s="173" t="s">
        <v>4</v>
      </c>
      <c r="I4" s="142" t="s">
        <v>5</v>
      </c>
      <c r="J4" s="174" t="s">
        <v>11</v>
      </c>
      <c r="K4" s="173" t="s">
        <v>7</v>
      </c>
      <c r="L4" s="174" t="s">
        <v>8</v>
      </c>
      <c r="M4" s="142" t="s">
        <v>9</v>
      </c>
      <c r="N4" s="142" t="s">
        <v>10</v>
      </c>
    </row>
    <row r="5" spans="1:14" s="169" customFormat="1" ht="24.75" customHeight="1">
      <c r="A5" s="174" t="s">
        <v>351</v>
      </c>
      <c r="B5" s="176">
        <v>32076</v>
      </c>
      <c r="C5" s="176">
        <f>SUM(C6:C29)-1092</f>
        <v>31494</v>
      </c>
      <c r="D5" s="176">
        <v>31724</v>
      </c>
      <c r="E5" s="177">
        <f>D5/C5*100</f>
        <v>100.73029783450815</v>
      </c>
      <c r="F5" s="176">
        <v>29711</v>
      </c>
      <c r="G5" s="178">
        <f>(D5-F5)/F5*100</f>
        <v>6.7752684191040355</v>
      </c>
      <c r="H5" s="174" t="s">
        <v>352</v>
      </c>
      <c r="I5" s="176">
        <v>226580</v>
      </c>
      <c r="J5" s="176">
        <v>233547</v>
      </c>
      <c r="K5" s="176">
        <v>243274</v>
      </c>
      <c r="L5" s="194">
        <f>K5/J5*100</f>
        <v>104.16490042689479</v>
      </c>
      <c r="M5" s="176">
        <v>243490</v>
      </c>
      <c r="N5" s="195">
        <f>(K5-M5)/M5*100</f>
        <v>-0.08871000862458417</v>
      </c>
    </row>
    <row r="6" spans="1:14" s="170" customFormat="1" ht="27.75" customHeight="1">
      <c r="A6" s="179" t="s">
        <v>12</v>
      </c>
      <c r="B6" s="180">
        <v>9690.99</v>
      </c>
      <c r="C6" s="41">
        <v>6842</v>
      </c>
      <c r="D6" s="181">
        <v>7430</v>
      </c>
      <c r="E6" s="182">
        <f>D6/C6*100</f>
        <v>108.593978368898</v>
      </c>
      <c r="F6" s="181">
        <v>8423</v>
      </c>
      <c r="G6" s="183">
        <f>(D6-F6)/F6*100</f>
        <v>-11.7891487593494</v>
      </c>
      <c r="H6" s="184" t="s">
        <v>13</v>
      </c>
      <c r="I6" s="180">
        <v>23483</v>
      </c>
      <c r="J6" s="181">
        <v>23236</v>
      </c>
      <c r="K6" s="181">
        <v>21347</v>
      </c>
      <c r="L6" s="196">
        <f>K6/J6*100</f>
        <v>91.87037355827165</v>
      </c>
      <c r="M6" s="181">
        <v>23317</v>
      </c>
      <c r="N6" s="197">
        <f>(K6-M6)/M6*100</f>
        <v>-8.448771282755072</v>
      </c>
    </row>
    <row r="7" spans="1:14" s="170" customFormat="1" ht="27.75" customHeight="1">
      <c r="A7" s="179" t="s">
        <v>14</v>
      </c>
      <c r="B7" s="181"/>
      <c r="C7" s="181"/>
      <c r="D7" s="181"/>
      <c r="E7" s="182"/>
      <c r="F7" s="181">
        <v>50</v>
      </c>
      <c r="G7" s="183">
        <f aca="true" t="shared" si="0" ref="G7:G38">(D7-F7)/F7*100</f>
        <v>-100</v>
      </c>
      <c r="H7" s="184" t="s">
        <v>15</v>
      </c>
      <c r="I7" s="180">
        <v>286</v>
      </c>
      <c r="J7" s="181">
        <v>297</v>
      </c>
      <c r="K7" s="181">
        <v>56</v>
      </c>
      <c r="L7" s="196">
        <f aca="true" t="shared" si="1" ref="L7:L37">K7/J7*100</f>
        <v>18.855218855218855</v>
      </c>
      <c r="M7" s="181">
        <v>200</v>
      </c>
      <c r="N7" s="197">
        <f aca="true" t="shared" si="2" ref="N7:N38">(K7-M7)/M7*100</f>
        <v>-72</v>
      </c>
    </row>
    <row r="8" spans="1:14" s="170" customFormat="1" ht="27.75" customHeight="1">
      <c r="A8" s="179" t="s">
        <v>16</v>
      </c>
      <c r="B8" s="180">
        <v>2033</v>
      </c>
      <c r="C8" s="41">
        <v>1300</v>
      </c>
      <c r="D8" s="181">
        <v>1235</v>
      </c>
      <c r="E8" s="182">
        <f aca="true" t="shared" si="3" ref="E8:E38">D8/C8*100</f>
        <v>95</v>
      </c>
      <c r="F8" s="181">
        <v>1797</v>
      </c>
      <c r="G8" s="183">
        <f t="shared" si="0"/>
        <v>-31.27434613244296</v>
      </c>
      <c r="H8" s="184" t="s">
        <v>17</v>
      </c>
      <c r="I8" s="180">
        <v>7979</v>
      </c>
      <c r="J8" s="181">
        <v>7201</v>
      </c>
      <c r="K8" s="181">
        <v>12516</v>
      </c>
      <c r="L8" s="196">
        <f t="shared" si="1"/>
        <v>173.8091931676156</v>
      </c>
      <c r="M8" s="181">
        <v>12218</v>
      </c>
      <c r="N8" s="197">
        <f t="shared" si="2"/>
        <v>2.4390243902439024</v>
      </c>
    </row>
    <row r="9" spans="1:14" s="170" customFormat="1" ht="27.75" customHeight="1">
      <c r="A9" s="179" t="s">
        <v>18</v>
      </c>
      <c r="B9" s="180">
        <v>759</v>
      </c>
      <c r="C9" s="41">
        <v>400</v>
      </c>
      <c r="D9" s="181">
        <v>402</v>
      </c>
      <c r="E9" s="182">
        <f t="shared" si="3"/>
        <v>100.49999999999999</v>
      </c>
      <c r="F9" s="181">
        <v>1000</v>
      </c>
      <c r="G9" s="183">
        <f t="shared" si="0"/>
        <v>-59.8</v>
      </c>
      <c r="H9" s="184" t="s">
        <v>19</v>
      </c>
      <c r="I9" s="180">
        <v>47617</v>
      </c>
      <c r="J9" s="181">
        <v>49396</v>
      </c>
      <c r="K9" s="181">
        <v>47987</v>
      </c>
      <c r="L9" s="196">
        <f t="shared" si="1"/>
        <v>97.1475423111183</v>
      </c>
      <c r="M9" s="181">
        <v>44997</v>
      </c>
      <c r="N9" s="197">
        <f t="shared" si="2"/>
        <v>6.64488743694024</v>
      </c>
    </row>
    <row r="10" spans="1:14" s="170" customFormat="1" ht="27.75" customHeight="1">
      <c r="A10" s="179" t="s">
        <v>20</v>
      </c>
      <c r="B10" s="180">
        <v>243.96</v>
      </c>
      <c r="C10" s="41">
        <v>200</v>
      </c>
      <c r="D10" s="181">
        <v>236</v>
      </c>
      <c r="E10" s="182">
        <f t="shared" si="3"/>
        <v>118</v>
      </c>
      <c r="F10" s="181">
        <v>184</v>
      </c>
      <c r="G10" s="183">
        <f t="shared" si="0"/>
        <v>28.26086956521739</v>
      </c>
      <c r="H10" s="184" t="s">
        <v>21</v>
      </c>
      <c r="I10" s="180">
        <v>1900</v>
      </c>
      <c r="J10" s="181">
        <v>2125</v>
      </c>
      <c r="K10" s="181">
        <v>2137</v>
      </c>
      <c r="L10" s="196">
        <f t="shared" si="1"/>
        <v>100.56470588235294</v>
      </c>
      <c r="M10" s="181">
        <v>1618</v>
      </c>
      <c r="N10" s="197">
        <f t="shared" si="2"/>
        <v>32.07663782447466</v>
      </c>
    </row>
    <row r="11" spans="1:14" s="170" customFormat="1" ht="27.75" customHeight="1">
      <c r="A11" s="179" t="s">
        <v>22</v>
      </c>
      <c r="B11" s="180">
        <v>1430</v>
      </c>
      <c r="C11" s="41">
        <v>870</v>
      </c>
      <c r="D11" s="181">
        <v>992</v>
      </c>
      <c r="E11" s="182">
        <f t="shared" si="3"/>
        <v>114.02298850574712</v>
      </c>
      <c r="F11" s="181">
        <v>1272</v>
      </c>
      <c r="G11" s="183">
        <f t="shared" si="0"/>
        <v>-22.0125786163522</v>
      </c>
      <c r="H11" s="184" t="s">
        <v>23</v>
      </c>
      <c r="I11" s="180">
        <v>4830</v>
      </c>
      <c r="J11" s="181">
        <v>4750</v>
      </c>
      <c r="K11" s="181">
        <v>1973</v>
      </c>
      <c r="L11" s="196">
        <f t="shared" si="1"/>
        <v>41.536842105263155</v>
      </c>
      <c r="M11" s="181">
        <v>2000</v>
      </c>
      <c r="N11" s="197">
        <f t="shared" si="2"/>
        <v>-1.35</v>
      </c>
    </row>
    <row r="12" spans="1:14" s="170" customFormat="1" ht="27.75" customHeight="1">
      <c r="A12" s="179" t="s">
        <v>24</v>
      </c>
      <c r="B12" s="180">
        <v>616</v>
      </c>
      <c r="C12" s="41">
        <v>692</v>
      </c>
      <c r="D12" s="181">
        <v>699</v>
      </c>
      <c r="E12" s="182">
        <f t="shared" si="3"/>
        <v>101.01156069364161</v>
      </c>
      <c r="F12" s="181">
        <v>452</v>
      </c>
      <c r="G12" s="183">
        <f t="shared" si="0"/>
        <v>54.64601769911505</v>
      </c>
      <c r="H12" s="184" t="s">
        <v>25</v>
      </c>
      <c r="I12" s="180">
        <v>38070</v>
      </c>
      <c r="J12" s="181">
        <v>38810</v>
      </c>
      <c r="K12" s="181">
        <v>39401</v>
      </c>
      <c r="L12" s="196">
        <f t="shared" si="1"/>
        <v>101.52280340118527</v>
      </c>
      <c r="M12" s="181">
        <v>45403</v>
      </c>
      <c r="N12" s="197">
        <f t="shared" si="2"/>
        <v>-13.219390789154902</v>
      </c>
    </row>
    <row r="13" spans="1:14" s="170" customFormat="1" ht="27.75" customHeight="1">
      <c r="A13" s="179" t="s">
        <v>26</v>
      </c>
      <c r="B13" s="180">
        <v>248.6</v>
      </c>
      <c r="C13" s="41">
        <v>200</v>
      </c>
      <c r="D13" s="181">
        <v>193</v>
      </c>
      <c r="E13" s="182">
        <f t="shared" si="3"/>
        <v>96.5</v>
      </c>
      <c r="F13" s="181">
        <v>221</v>
      </c>
      <c r="G13" s="183">
        <f t="shared" si="0"/>
        <v>-12.669683257918551</v>
      </c>
      <c r="H13" s="184" t="s">
        <v>27</v>
      </c>
      <c r="I13" s="180">
        <v>23098</v>
      </c>
      <c r="J13" s="181">
        <v>23381</v>
      </c>
      <c r="K13" s="181">
        <v>35059</v>
      </c>
      <c r="L13" s="196">
        <f t="shared" si="1"/>
        <v>149.94653778709207</v>
      </c>
      <c r="M13" s="181">
        <v>26644</v>
      </c>
      <c r="N13" s="197">
        <f t="shared" si="2"/>
        <v>31.583095631286596</v>
      </c>
    </row>
    <row r="14" spans="1:14" s="170" customFormat="1" ht="27.75" customHeight="1">
      <c r="A14" s="179" t="s">
        <v>28</v>
      </c>
      <c r="B14" s="180">
        <v>584.22</v>
      </c>
      <c r="C14" s="41">
        <v>260</v>
      </c>
      <c r="D14" s="181">
        <v>272</v>
      </c>
      <c r="E14" s="182">
        <f t="shared" si="3"/>
        <v>104.61538461538463</v>
      </c>
      <c r="F14" s="181">
        <v>269</v>
      </c>
      <c r="G14" s="183">
        <f t="shared" si="0"/>
        <v>1.1152416356877324</v>
      </c>
      <c r="H14" s="184" t="s">
        <v>29</v>
      </c>
      <c r="I14" s="180">
        <v>5513</v>
      </c>
      <c r="J14" s="181">
        <v>5993</v>
      </c>
      <c r="K14" s="181">
        <v>9885</v>
      </c>
      <c r="L14" s="196">
        <f t="shared" si="1"/>
        <v>164.94243283831136</v>
      </c>
      <c r="M14" s="181">
        <v>11736</v>
      </c>
      <c r="N14" s="197">
        <f t="shared" si="2"/>
        <v>-15.7719836400818</v>
      </c>
    </row>
    <row r="15" spans="1:14" s="170" customFormat="1" ht="27.75" customHeight="1">
      <c r="A15" s="179" t="s">
        <v>30</v>
      </c>
      <c r="B15" s="180">
        <v>3371.66</v>
      </c>
      <c r="C15" s="41">
        <v>5000</v>
      </c>
      <c r="D15" s="181">
        <v>3926</v>
      </c>
      <c r="E15" s="182">
        <f t="shared" si="3"/>
        <v>78.52</v>
      </c>
      <c r="F15" s="181">
        <v>3209</v>
      </c>
      <c r="G15" s="183">
        <f t="shared" si="0"/>
        <v>22.343409161732627</v>
      </c>
      <c r="H15" s="184" t="s">
        <v>31</v>
      </c>
      <c r="I15" s="180">
        <v>4718</v>
      </c>
      <c r="J15" s="181">
        <v>5521</v>
      </c>
      <c r="K15" s="181">
        <v>12184</v>
      </c>
      <c r="L15" s="196">
        <f t="shared" si="1"/>
        <v>220.68465857634484</v>
      </c>
      <c r="M15" s="181">
        <v>9142</v>
      </c>
      <c r="N15" s="197">
        <f t="shared" si="2"/>
        <v>33.27499453073726</v>
      </c>
    </row>
    <row r="16" spans="1:14" s="170" customFormat="1" ht="27.75" customHeight="1">
      <c r="A16" s="179" t="s">
        <v>32</v>
      </c>
      <c r="B16" s="181">
        <v>459.8</v>
      </c>
      <c r="C16" s="41">
        <v>430</v>
      </c>
      <c r="D16" s="181">
        <v>436</v>
      </c>
      <c r="E16" s="182">
        <f t="shared" si="3"/>
        <v>101.39534883720931</v>
      </c>
      <c r="F16" s="181">
        <v>426</v>
      </c>
      <c r="G16" s="183">
        <f t="shared" si="0"/>
        <v>2.3474178403755865</v>
      </c>
      <c r="H16" s="184" t="s">
        <v>33</v>
      </c>
      <c r="I16" s="180">
        <v>35943</v>
      </c>
      <c r="J16" s="181">
        <v>39203</v>
      </c>
      <c r="K16" s="181">
        <v>42226</v>
      </c>
      <c r="L16" s="196">
        <f t="shared" si="1"/>
        <v>107.71114455526363</v>
      </c>
      <c r="M16" s="181">
        <v>46665</v>
      </c>
      <c r="N16" s="197">
        <f t="shared" si="2"/>
        <v>-9.51248258866388</v>
      </c>
    </row>
    <row r="17" spans="1:14" s="170" customFormat="1" ht="27.75" customHeight="1">
      <c r="A17" s="179" t="s">
        <v>34</v>
      </c>
      <c r="B17" s="180">
        <v>992</v>
      </c>
      <c r="C17" s="41">
        <v>2500</v>
      </c>
      <c r="D17" s="181">
        <v>2889</v>
      </c>
      <c r="E17" s="182">
        <f t="shared" si="3"/>
        <v>115.56</v>
      </c>
      <c r="F17" s="181">
        <v>2054</v>
      </c>
      <c r="G17" s="183">
        <f t="shared" si="0"/>
        <v>40.65238558909445</v>
      </c>
      <c r="H17" s="184" t="s">
        <v>35</v>
      </c>
      <c r="I17" s="180">
        <v>7836</v>
      </c>
      <c r="J17" s="181">
        <v>8273</v>
      </c>
      <c r="K17" s="181">
        <v>8264</v>
      </c>
      <c r="L17" s="196">
        <f t="shared" si="1"/>
        <v>99.89121237761393</v>
      </c>
      <c r="M17" s="181">
        <v>8569</v>
      </c>
      <c r="N17" s="197">
        <f t="shared" si="2"/>
        <v>-3.559341813513829</v>
      </c>
    </row>
    <row r="18" spans="1:14" s="170" customFormat="1" ht="27.75" customHeight="1">
      <c r="A18" s="179" t="s">
        <v>36</v>
      </c>
      <c r="B18" s="180">
        <v>3505.99</v>
      </c>
      <c r="C18" s="41">
        <v>4500</v>
      </c>
      <c r="D18" s="181">
        <v>3626</v>
      </c>
      <c r="E18" s="182">
        <f t="shared" si="3"/>
        <v>80.57777777777778</v>
      </c>
      <c r="F18" s="181">
        <v>2712</v>
      </c>
      <c r="G18" s="183">
        <f t="shared" si="0"/>
        <v>33.70206489675516</v>
      </c>
      <c r="H18" s="184" t="s">
        <v>37</v>
      </c>
      <c r="I18" s="180">
        <v>1047</v>
      </c>
      <c r="J18" s="181">
        <v>1448</v>
      </c>
      <c r="K18" s="181">
        <v>514</v>
      </c>
      <c r="L18" s="196">
        <f t="shared" si="1"/>
        <v>35.49723756906077</v>
      </c>
      <c r="M18" s="181">
        <v>396</v>
      </c>
      <c r="N18" s="197">
        <f t="shared" si="2"/>
        <v>29.797979797979796</v>
      </c>
    </row>
    <row r="19" spans="1:14" s="170" customFormat="1" ht="27.75" customHeight="1">
      <c r="A19" s="179" t="s">
        <v>38</v>
      </c>
      <c r="B19" s="180">
        <v>267.5</v>
      </c>
      <c r="C19" s="41">
        <v>268</v>
      </c>
      <c r="D19" s="181">
        <v>296</v>
      </c>
      <c r="E19" s="182">
        <f t="shared" si="3"/>
        <v>110.44776119402985</v>
      </c>
      <c r="F19" s="181">
        <v>262</v>
      </c>
      <c r="G19" s="183">
        <f t="shared" si="0"/>
        <v>12.977099236641221</v>
      </c>
      <c r="H19" s="184" t="s">
        <v>39</v>
      </c>
      <c r="I19" s="180">
        <v>1255</v>
      </c>
      <c r="J19" s="181">
        <v>1255</v>
      </c>
      <c r="K19" s="181">
        <v>1062</v>
      </c>
      <c r="L19" s="196">
        <f t="shared" si="1"/>
        <v>84.6215139442231</v>
      </c>
      <c r="M19" s="181">
        <v>1775</v>
      </c>
      <c r="N19" s="197">
        <f t="shared" si="2"/>
        <v>-40.16901408450704</v>
      </c>
    </row>
    <row r="20" spans="1:14" s="170" customFormat="1" ht="27.75" customHeight="1">
      <c r="A20" s="179" t="s">
        <v>40</v>
      </c>
      <c r="B20" s="180">
        <v>97</v>
      </c>
      <c r="C20" s="41">
        <v>97</v>
      </c>
      <c r="D20" s="181">
        <v>110</v>
      </c>
      <c r="E20" s="182">
        <f t="shared" si="3"/>
        <v>113.4020618556701</v>
      </c>
      <c r="F20" s="181">
        <v>71</v>
      </c>
      <c r="G20" s="183"/>
      <c r="H20" s="184" t="s">
        <v>41</v>
      </c>
      <c r="I20" s="181">
        <v>15</v>
      </c>
      <c r="J20" s="181">
        <v>15</v>
      </c>
      <c r="K20" s="181">
        <v>10</v>
      </c>
      <c r="L20" s="196">
        <f aca="true" t="shared" si="4" ref="L20:L29">K20/J20*100</f>
        <v>66.66666666666666</v>
      </c>
      <c r="M20" s="181">
        <v>20</v>
      </c>
      <c r="N20" s="197">
        <f t="shared" si="2"/>
        <v>-50</v>
      </c>
    </row>
    <row r="21" spans="1:14" s="170" customFormat="1" ht="27.75" customHeight="1">
      <c r="A21" s="179" t="s">
        <v>42</v>
      </c>
      <c r="B21" s="180"/>
      <c r="C21" s="41">
        <v>187</v>
      </c>
      <c r="D21" s="181">
        <v>170</v>
      </c>
      <c r="E21" s="182">
        <f t="shared" si="3"/>
        <v>90.9090909090909</v>
      </c>
      <c r="F21" s="181"/>
      <c r="G21" s="183"/>
      <c r="H21" s="184" t="s">
        <v>43</v>
      </c>
      <c r="I21" s="180">
        <v>1431</v>
      </c>
      <c r="J21" s="181">
        <v>947</v>
      </c>
      <c r="K21" s="181">
        <v>1733</v>
      </c>
      <c r="L21" s="196">
        <f t="shared" si="4"/>
        <v>182.9989440337909</v>
      </c>
      <c r="M21" s="181">
        <v>1852</v>
      </c>
      <c r="N21" s="197">
        <f t="shared" si="2"/>
        <v>-6.42548596112311</v>
      </c>
    </row>
    <row r="22" spans="1:14" s="170" customFormat="1" ht="27.75" customHeight="1">
      <c r="A22" s="179" t="s">
        <v>44</v>
      </c>
      <c r="B22" s="185">
        <v>1664.79</v>
      </c>
      <c r="C22" s="186">
        <v>2200</v>
      </c>
      <c r="D22" s="181">
        <v>2709</v>
      </c>
      <c r="E22" s="182">
        <f t="shared" si="3"/>
        <v>123.13636363636364</v>
      </c>
      <c r="F22" s="181">
        <v>1869</v>
      </c>
      <c r="G22" s="183">
        <f t="shared" si="0"/>
        <v>44.9438202247191</v>
      </c>
      <c r="H22" s="184" t="s">
        <v>45</v>
      </c>
      <c r="I22" s="180">
        <v>6310</v>
      </c>
      <c r="J22" s="181">
        <v>6162</v>
      </c>
      <c r="K22" s="181">
        <v>2928</v>
      </c>
      <c r="L22" s="196">
        <f t="shared" si="4"/>
        <v>47.517039922103216</v>
      </c>
      <c r="M22" s="181">
        <v>1852</v>
      </c>
      <c r="N22" s="197">
        <f t="shared" si="2"/>
        <v>58.09935205183585</v>
      </c>
    </row>
    <row r="23" spans="1:14" s="170" customFormat="1" ht="27.75" customHeight="1" hidden="1">
      <c r="A23" s="179" t="s">
        <v>46</v>
      </c>
      <c r="B23" s="185">
        <v>1092</v>
      </c>
      <c r="C23" s="181">
        <v>1092</v>
      </c>
      <c r="D23" s="181">
        <v>1245</v>
      </c>
      <c r="E23" s="182">
        <f t="shared" si="3"/>
        <v>114.01098901098901</v>
      </c>
      <c r="F23" s="181">
        <v>1245</v>
      </c>
      <c r="G23" s="183">
        <f t="shared" si="0"/>
        <v>0</v>
      </c>
      <c r="H23" s="184" t="s">
        <v>47</v>
      </c>
      <c r="I23" s="180">
        <v>5376</v>
      </c>
      <c r="J23" s="181">
        <v>8775</v>
      </c>
      <c r="K23" s="181">
        <v>4389</v>
      </c>
      <c r="L23" s="196">
        <f t="shared" si="4"/>
        <v>50.017094017094024</v>
      </c>
      <c r="M23" s="181">
        <v>4389</v>
      </c>
      <c r="N23" s="197">
        <f t="shared" si="2"/>
        <v>0</v>
      </c>
    </row>
    <row r="24" spans="1:14" s="170" customFormat="1" ht="27.75" customHeight="1">
      <c r="A24" s="179" t="s">
        <v>48</v>
      </c>
      <c r="B24" s="185">
        <v>931.39</v>
      </c>
      <c r="C24" s="186">
        <v>3034</v>
      </c>
      <c r="D24" s="181">
        <v>4200</v>
      </c>
      <c r="E24" s="182">
        <f t="shared" si="3"/>
        <v>138.43111404087014</v>
      </c>
      <c r="F24" s="181">
        <v>592</v>
      </c>
      <c r="G24" s="183">
        <f t="shared" si="0"/>
        <v>609.4594594594595</v>
      </c>
      <c r="H24" s="184" t="s">
        <v>49</v>
      </c>
      <c r="I24" s="180">
        <v>680</v>
      </c>
      <c r="J24" s="181">
        <v>665</v>
      </c>
      <c r="K24" s="181">
        <v>151</v>
      </c>
      <c r="L24" s="196">
        <f t="shared" si="4"/>
        <v>22.706766917293233</v>
      </c>
      <c r="M24" s="181">
        <v>220</v>
      </c>
      <c r="N24" s="197">
        <f t="shared" si="2"/>
        <v>-31.363636363636367</v>
      </c>
    </row>
    <row r="25" spans="1:14" s="170" customFormat="1" ht="27.75" customHeight="1">
      <c r="A25" s="179" t="s">
        <v>50</v>
      </c>
      <c r="B25" s="185">
        <v>2140</v>
      </c>
      <c r="C25" s="186">
        <v>1137</v>
      </c>
      <c r="D25" s="181">
        <v>939</v>
      </c>
      <c r="E25" s="182">
        <f t="shared" si="3"/>
        <v>82.58575197889182</v>
      </c>
      <c r="F25" s="181">
        <v>2416</v>
      </c>
      <c r="G25" s="183">
        <f t="shared" si="0"/>
        <v>-61.134105960264904</v>
      </c>
      <c r="H25" s="184" t="s">
        <v>51</v>
      </c>
      <c r="I25" s="180"/>
      <c r="J25" s="180">
        <v>300</v>
      </c>
      <c r="K25" s="181">
        <v>1113</v>
      </c>
      <c r="L25" s="196">
        <f t="shared" si="4"/>
        <v>371</v>
      </c>
      <c r="M25" s="181"/>
      <c r="N25" s="197"/>
    </row>
    <row r="26" spans="1:14" s="170" customFormat="1" ht="27.75" customHeight="1">
      <c r="A26" s="179" t="s">
        <v>52</v>
      </c>
      <c r="B26" s="185">
        <v>2719.15</v>
      </c>
      <c r="C26" s="186">
        <v>1267</v>
      </c>
      <c r="D26" s="181">
        <v>849</v>
      </c>
      <c r="E26" s="182">
        <f t="shared" si="3"/>
        <v>67.008681925809</v>
      </c>
      <c r="F26" s="181">
        <v>2249</v>
      </c>
      <c r="G26" s="183">
        <f t="shared" si="0"/>
        <v>-62.249888839484214</v>
      </c>
      <c r="H26" s="184" t="s">
        <v>53</v>
      </c>
      <c r="I26" s="181">
        <v>1500</v>
      </c>
      <c r="J26" s="181">
        <v>1500</v>
      </c>
      <c r="K26" s="181"/>
      <c r="L26" s="196"/>
      <c r="M26" s="181"/>
      <c r="N26" s="197"/>
    </row>
    <row r="27" spans="1:14" s="170" customFormat="1" ht="27.75" customHeight="1">
      <c r="A27" s="179" t="s">
        <v>54</v>
      </c>
      <c r="B27" s="185">
        <v>321</v>
      </c>
      <c r="C27" s="186">
        <v>110</v>
      </c>
      <c r="D27" s="181">
        <v>115</v>
      </c>
      <c r="E27" s="182">
        <f t="shared" si="3"/>
        <v>104.54545454545455</v>
      </c>
      <c r="F27" s="181">
        <v>183</v>
      </c>
      <c r="G27" s="183">
        <f t="shared" si="0"/>
        <v>-37.15846994535519</v>
      </c>
      <c r="H27" s="184" t="s">
        <v>55</v>
      </c>
      <c r="I27" s="100">
        <v>1500</v>
      </c>
      <c r="J27" s="100">
        <v>1500</v>
      </c>
      <c r="K27" s="181"/>
      <c r="L27" s="196">
        <f t="shared" si="4"/>
        <v>0</v>
      </c>
      <c r="M27" s="181"/>
      <c r="N27" s="197"/>
    </row>
    <row r="28" spans="1:14" s="170" customFormat="1" ht="27.75" customHeight="1">
      <c r="A28" s="179"/>
      <c r="B28" s="185"/>
      <c r="C28" s="186"/>
      <c r="D28" s="181"/>
      <c r="E28" s="182"/>
      <c r="F28" s="181"/>
      <c r="G28" s="183"/>
      <c r="H28" s="184" t="s">
        <v>56</v>
      </c>
      <c r="I28" s="180">
        <v>11390</v>
      </c>
      <c r="J28" s="180">
        <v>11390</v>
      </c>
      <c r="K28" s="181">
        <v>2728</v>
      </c>
      <c r="L28" s="196">
        <f t="shared" si="4"/>
        <v>23.95083406496927</v>
      </c>
      <c r="M28" s="181">
        <v>2329</v>
      </c>
      <c r="N28" s="197">
        <f>(K28-M28)/M28*100</f>
        <v>17.13181623014169</v>
      </c>
    </row>
    <row r="29" spans="1:14" s="170" customFormat="1" ht="27.75" customHeight="1">
      <c r="A29" s="22"/>
      <c r="B29" s="187"/>
      <c r="C29" s="187"/>
      <c r="D29" s="181"/>
      <c r="E29" s="182"/>
      <c r="F29" s="181"/>
      <c r="G29" s="183"/>
      <c r="H29" s="184" t="s">
        <v>57</v>
      </c>
      <c r="I29" s="180">
        <v>179</v>
      </c>
      <c r="J29" s="181">
        <v>179</v>
      </c>
      <c r="K29" s="181">
        <v>0</v>
      </c>
      <c r="L29" s="196">
        <f t="shared" si="4"/>
        <v>0</v>
      </c>
      <c r="M29" s="181">
        <v>0</v>
      </c>
      <c r="N29" s="197"/>
    </row>
    <row r="30" spans="1:14" s="170" customFormat="1" ht="27.75" customHeight="1">
      <c r="A30" s="188" t="s">
        <v>58</v>
      </c>
      <c r="B30" s="181">
        <v>153332</v>
      </c>
      <c r="C30" s="181">
        <v>156047</v>
      </c>
      <c r="D30" s="181">
        <v>190547</v>
      </c>
      <c r="E30" s="182">
        <f t="shared" si="3"/>
        <v>122.108723653771</v>
      </c>
      <c r="F30" s="181">
        <v>181642</v>
      </c>
      <c r="G30" s="183">
        <f t="shared" si="0"/>
        <v>4.902500523006793</v>
      </c>
      <c r="H30" s="189" t="s">
        <v>59</v>
      </c>
      <c r="I30" s="180">
        <v>1500</v>
      </c>
      <c r="J30" s="181">
        <v>1500</v>
      </c>
      <c r="K30" s="181">
        <v>3410</v>
      </c>
      <c r="L30" s="196">
        <f t="shared" si="1"/>
        <v>227.33333333333334</v>
      </c>
      <c r="M30" s="181">
        <v>6454</v>
      </c>
      <c r="N30" s="197">
        <f t="shared" si="2"/>
        <v>-47.16454911682678</v>
      </c>
    </row>
    <row r="31" spans="1:14" s="170" customFormat="1" ht="27.75" customHeight="1">
      <c r="A31" s="22" t="s">
        <v>60</v>
      </c>
      <c r="B31" s="180">
        <v>5173</v>
      </c>
      <c r="C31" s="180">
        <v>5173</v>
      </c>
      <c r="D31" s="181">
        <v>4511</v>
      </c>
      <c r="E31" s="182">
        <f t="shared" si="3"/>
        <v>87.20278368451575</v>
      </c>
      <c r="F31" s="181">
        <v>4511</v>
      </c>
      <c r="G31" s="183">
        <f t="shared" si="0"/>
        <v>0</v>
      </c>
      <c r="H31" s="184"/>
      <c r="I31" s="181"/>
      <c r="J31" s="181"/>
      <c r="K31" s="181"/>
      <c r="L31" s="196"/>
      <c r="M31" s="181"/>
      <c r="N31" s="197"/>
    </row>
    <row r="32" spans="1:14" s="170" customFormat="1" ht="27.75" customHeight="1">
      <c r="A32" s="179" t="s">
        <v>61</v>
      </c>
      <c r="B32" s="181">
        <v>99524</v>
      </c>
      <c r="C32" s="181">
        <v>102239</v>
      </c>
      <c r="D32" s="181">
        <v>157393</v>
      </c>
      <c r="E32" s="182">
        <f t="shared" si="3"/>
        <v>153.94614579563572</v>
      </c>
      <c r="F32" s="181">
        <v>123092</v>
      </c>
      <c r="G32" s="183">
        <f t="shared" si="0"/>
        <v>27.866148896760144</v>
      </c>
      <c r="H32" s="190"/>
      <c r="I32" s="181"/>
      <c r="J32" s="181"/>
      <c r="K32" s="181"/>
      <c r="L32" s="196"/>
      <c r="M32" s="181"/>
      <c r="N32" s="197"/>
    </row>
    <row r="33" spans="1:14" s="170" customFormat="1" ht="27.75" customHeight="1">
      <c r="A33" s="179" t="s">
        <v>62</v>
      </c>
      <c r="B33" s="181">
        <v>48635</v>
      </c>
      <c r="C33" s="181">
        <v>48635</v>
      </c>
      <c r="D33" s="181">
        <v>28643</v>
      </c>
      <c r="E33" s="182">
        <f t="shared" si="3"/>
        <v>58.89380076076899</v>
      </c>
      <c r="F33" s="181">
        <v>54039</v>
      </c>
      <c r="G33" s="183">
        <f t="shared" si="0"/>
        <v>-46.99568829919132</v>
      </c>
      <c r="H33" s="184"/>
      <c r="I33" s="198"/>
      <c r="J33" s="181"/>
      <c r="K33" s="181"/>
      <c r="L33" s="196"/>
      <c r="M33" s="181"/>
      <c r="N33" s="197"/>
    </row>
    <row r="34" spans="1:14" s="170" customFormat="1" ht="27.75" customHeight="1">
      <c r="A34" s="191" t="s">
        <v>63</v>
      </c>
      <c r="B34" s="192">
        <v>22760</v>
      </c>
      <c r="C34" s="192">
        <v>22760</v>
      </c>
      <c r="D34" s="181">
        <v>25555</v>
      </c>
      <c r="E34" s="182">
        <f t="shared" si="3"/>
        <v>112.28031634446398</v>
      </c>
      <c r="F34" s="181">
        <v>18900</v>
      </c>
      <c r="G34" s="183">
        <f t="shared" si="0"/>
        <v>35.21164021164021</v>
      </c>
      <c r="H34" s="193" t="s">
        <v>64</v>
      </c>
      <c r="I34" s="180">
        <v>38132</v>
      </c>
      <c r="J34" s="180">
        <v>38132</v>
      </c>
      <c r="K34" s="199">
        <v>22356</v>
      </c>
      <c r="L34" s="196">
        <f t="shared" si="1"/>
        <v>58.627924053288574</v>
      </c>
      <c r="M34" s="199">
        <v>8100</v>
      </c>
      <c r="N34" s="197">
        <f t="shared" si="2"/>
        <v>176</v>
      </c>
    </row>
    <row r="35" spans="1:14" s="170" customFormat="1" ht="27.75" customHeight="1">
      <c r="A35" s="191" t="s">
        <v>65</v>
      </c>
      <c r="B35" s="192">
        <v>21542</v>
      </c>
      <c r="C35" s="192">
        <v>21542</v>
      </c>
      <c r="D35" s="181">
        <v>0</v>
      </c>
      <c r="E35" s="182"/>
      <c r="F35" s="181">
        <v>0</v>
      </c>
      <c r="G35" s="183"/>
      <c r="H35" s="193" t="s">
        <v>66</v>
      </c>
      <c r="I35" s="192"/>
      <c r="J35" s="199"/>
      <c r="K35" s="199"/>
      <c r="L35" s="196"/>
      <c r="M35" s="180"/>
      <c r="N35" s="197"/>
    </row>
    <row r="36" spans="1:14" s="170" customFormat="1" ht="27.75" customHeight="1">
      <c r="A36" s="191" t="s">
        <v>67</v>
      </c>
      <c r="B36" s="192">
        <v>200</v>
      </c>
      <c r="C36" s="192">
        <v>526</v>
      </c>
      <c r="D36" s="181">
        <v>526</v>
      </c>
      <c r="E36" s="182">
        <f t="shared" si="3"/>
        <v>100</v>
      </c>
      <c r="F36" s="181">
        <v>4204</v>
      </c>
      <c r="G36" s="183">
        <f t="shared" si="0"/>
        <v>-87.48810656517603</v>
      </c>
      <c r="H36" s="189"/>
      <c r="I36" s="198"/>
      <c r="J36" s="181"/>
      <c r="K36" s="181"/>
      <c r="L36" s="196"/>
      <c r="M36" s="180"/>
      <c r="N36" s="197"/>
    </row>
    <row r="37" spans="1:14" s="170" customFormat="1" ht="30.75" customHeight="1">
      <c r="A37" s="191" t="s">
        <v>68</v>
      </c>
      <c r="B37" s="192">
        <v>36302</v>
      </c>
      <c r="C37" s="192">
        <v>40810</v>
      </c>
      <c r="D37" s="181">
        <v>21704</v>
      </c>
      <c r="E37" s="182">
        <f t="shared" si="3"/>
        <v>53.18304337172262</v>
      </c>
      <c r="F37" s="181">
        <v>24113</v>
      </c>
      <c r="G37" s="183">
        <f t="shared" si="0"/>
        <v>-9.990461576742836</v>
      </c>
      <c r="H37" s="189" t="s">
        <v>69</v>
      </c>
      <c r="I37" s="176">
        <f>I35+I34+I30+I5</f>
        <v>266212</v>
      </c>
      <c r="J37" s="176">
        <f>J35+J34+J30+J5</f>
        <v>273179</v>
      </c>
      <c r="K37" s="176">
        <f>K35+K34+K30+K5</f>
        <v>269040</v>
      </c>
      <c r="L37" s="194">
        <f t="shared" si="1"/>
        <v>98.48487621669308</v>
      </c>
      <c r="M37" s="200">
        <v>258044</v>
      </c>
      <c r="N37" s="195">
        <f t="shared" si="2"/>
        <v>4.2612887724574104</v>
      </c>
    </row>
    <row r="38" spans="1:14" s="170" customFormat="1" ht="30" customHeight="1">
      <c r="A38" s="174" t="s">
        <v>70</v>
      </c>
      <c r="B38" s="176">
        <f>B5+B30+B34+B35+B36+B37</f>
        <v>266212</v>
      </c>
      <c r="C38" s="176">
        <f>C5+C30+C34+C35+C36+C37</f>
        <v>273179</v>
      </c>
      <c r="D38" s="176">
        <f>D5+D30+D34+D35+D36+D37</f>
        <v>270056</v>
      </c>
      <c r="E38" s="177">
        <f t="shared" si="3"/>
        <v>98.85679353098152</v>
      </c>
      <c r="F38" s="176">
        <v>258570</v>
      </c>
      <c r="G38" s="178">
        <f t="shared" si="0"/>
        <v>4.442123989635302</v>
      </c>
      <c r="H38" s="189" t="s">
        <v>71</v>
      </c>
      <c r="I38" s="174"/>
      <c r="J38" s="176"/>
      <c r="K38" s="176">
        <f>D38-K37</f>
        <v>1016</v>
      </c>
      <c r="L38" s="196"/>
      <c r="M38" s="200">
        <v>526</v>
      </c>
      <c r="N38" s="195">
        <f t="shared" si="2"/>
        <v>93.15589353612167</v>
      </c>
    </row>
    <row r="39" ht="13.5">
      <c r="D39" s="56"/>
    </row>
    <row r="40" spans="3:4" ht="13.5">
      <c r="C40" s="56"/>
      <c r="D40" s="56"/>
    </row>
  </sheetData>
  <sheetProtection/>
  <mergeCells count="4">
    <mergeCell ref="A1:N1"/>
    <mergeCell ref="J2:N2"/>
    <mergeCell ref="A3:G3"/>
    <mergeCell ref="H3:N3"/>
  </mergeCells>
  <printOptions horizontalCentered="1"/>
  <pageMargins left="0.7874015748031497" right="0.7874015748031497" top="0.5905511811023623" bottom="0.3937007874015748" header="0.31496062992125984" footer="0.31496062992125984"/>
  <pageSetup firstPageNumber="11" useFirstPageNumber="1" horizontalDpi="600" verticalDpi="600" orientation="landscape" paperSize="9" scale="8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0" sqref="N20"/>
    </sheetView>
  </sheetViews>
  <sheetFormatPr defaultColWidth="15.125" defaultRowHeight="13.5"/>
  <cols>
    <col min="1" max="1" width="19.875" style="130" customWidth="1"/>
    <col min="2" max="2" width="10.50390625" style="131" customWidth="1"/>
    <col min="3" max="3" width="9.75390625" style="132" customWidth="1"/>
    <col min="4" max="4" width="9.125" style="132" customWidth="1"/>
    <col min="5" max="5" width="9.00390625" style="133" customWidth="1"/>
    <col min="6" max="6" width="11.125" style="133" customWidth="1"/>
    <col min="7" max="7" width="10.875" style="133" customWidth="1"/>
    <col min="8" max="8" width="14.75390625" style="130" customWidth="1"/>
    <col min="9" max="9" width="9.50390625" style="133" customWidth="1"/>
    <col min="10" max="10" width="8.875" style="130" customWidth="1"/>
    <col min="11" max="12" width="9.00390625" style="130" customWidth="1"/>
    <col min="13" max="13" width="9.75390625" style="130" customWidth="1"/>
    <col min="14" max="14" width="11.75390625" style="134" customWidth="1"/>
    <col min="15" max="34" width="9.00390625" style="130" customWidth="1"/>
    <col min="35" max="226" width="9.00390625" style="130" hidden="1" customWidth="1"/>
    <col min="227" max="250" width="9.00390625" style="130" customWidth="1"/>
    <col min="251" max="251" width="39.25390625" style="130" customWidth="1"/>
    <col min="252" max="252" width="13.25390625" style="130" customWidth="1"/>
    <col min="253" max="253" width="15.125" style="130" customWidth="1"/>
    <col min="254" max="254" width="39.25390625" style="130" customWidth="1"/>
    <col min="255" max="255" width="9.00390625" style="130" hidden="1" customWidth="1"/>
    <col min="256" max="16384" width="15.125" style="130" customWidth="1"/>
  </cols>
  <sheetData>
    <row r="1" spans="1:14" ht="30.75" customHeight="1">
      <c r="A1" s="206" t="s">
        <v>72</v>
      </c>
      <c r="B1" s="207"/>
      <c r="C1" s="207"/>
      <c r="D1" s="207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14.25">
      <c r="A2" s="135"/>
      <c r="B2" s="136"/>
      <c r="C2" s="136"/>
      <c r="D2" s="136"/>
      <c r="E2" s="137"/>
      <c r="F2" s="137"/>
      <c r="G2" s="137"/>
      <c r="H2" s="138"/>
      <c r="I2" s="137"/>
      <c r="J2" s="135"/>
      <c r="L2" s="208" t="s">
        <v>73</v>
      </c>
      <c r="M2" s="208"/>
      <c r="N2" s="208"/>
    </row>
    <row r="3" spans="1:14" ht="18.75">
      <c r="A3" s="209" t="s">
        <v>74</v>
      </c>
      <c r="B3" s="210"/>
      <c r="C3" s="210"/>
      <c r="D3" s="210"/>
      <c r="E3" s="209"/>
      <c r="F3" s="139"/>
      <c r="G3" s="139"/>
      <c r="H3" s="209" t="s">
        <v>75</v>
      </c>
      <c r="I3" s="209"/>
      <c r="J3" s="209"/>
      <c r="K3" s="209"/>
      <c r="L3" s="209"/>
      <c r="M3" s="162"/>
      <c r="N3" s="163"/>
    </row>
    <row r="4" spans="1:14" s="127" customFormat="1" ht="36" customHeight="1">
      <c r="A4" s="140" t="s">
        <v>4</v>
      </c>
      <c r="B4" s="141" t="s">
        <v>5</v>
      </c>
      <c r="C4" s="141" t="s">
        <v>6</v>
      </c>
      <c r="D4" s="141" t="s">
        <v>7</v>
      </c>
      <c r="E4" s="142" t="s">
        <v>8</v>
      </c>
      <c r="F4" s="142" t="s">
        <v>9</v>
      </c>
      <c r="G4" s="142" t="s">
        <v>10</v>
      </c>
      <c r="H4" s="140" t="s">
        <v>4</v>
      </c>
      <c r="I4" s="142" t="s">
        <v>5</v>
      </c>
      <c r="J4" s="142" t="s">
        <v>6</v>
      </c>
      <c r="K4" s="142" t="s">
        <v>7</v>
      </c>
      <c r="L4" s="142" t="s">
        <v>8</v>
      </c>
      <c r="M4" s="142" t="s">
        <v>9</v>
      </c>
      <c r="N4" s="164" t="s">
        <v>10</v>
      </c>
    </row>
    <row r="5" spans="1:14" s="128" customFormat="1" ht="28.5" customHeight="1">
      <c r="A5" s="143" t="s">
        <v>76</v>
      </c>
      <c r="B5" s="144">
        <v>813</v>
      </c>
      <c r="C5" s="145">
        <v>813</v>
      </c>
      <c r="D5" s="146">
        <v>1359</v>
      </c>
      <c r="E5" s="147">
        <f aca="true" t="shared" si="0" ref="E5:E11">D5/C5*100</f>
        <v>167.15867158671585</v>
      </c>
      <c r="F5" s="148">
        <v>522</v>
      </c>
      <c r="G5" s="147">
        <f>(D5-F5)/F5*100</f>
        <v>160.3448275862069</v>
      </c>
      <c r="H5" s="100" t="s">
        <v>77</v>
      </c>
      <c r="I5" s="100"/>
      <c r="J5" s="148">
        <v>50</v>
      </c>
      <c r="K5" s="148">
        <v>32</v>
      </c>
      <c r="L5" s="165">
        <v>64</v>
      </c>
      <c r="M5" s="148">
        <v>83</v>
      </c>
      <c r="N5" s="147"/>
    </row>
    <row r="6" spans="1:14" s="128" customFormat="1" ht="27.75" customHeight="1">
      <c r="A6" s="143" t="s">
        <v>78</v>
      </c>
      <c r="B6" s="144">
        <v>103</v>
      </c>
      <c r="C6" s="148">
        <v>103</v>
      </c>
      <c r="D6" s="148"/>
      <c r="E6" s="147">
        <f t="shared" si="0"/>
        <v>0</v>
      </c>
      <c r="F6" s="148">
        <v>106</v>
      </c>
      <c r="G6" s="147">
        <f>(D6-F6)/F6*100</f>
        <v>-100</v>
      </c>
      <c r="H6" s="100" t="s">
        <v>79</v>
      </c>
      <c r="I6" s="100">
        <v>700</v>
      </c>
      <c r="J6" s="148">
        <v>940</v>
      </c>
      <c r="K6" s="148">
        <v>667</v>
      </c>
      <c r="L6" s="165">
        <f>K6/J6*100</f>
        <v>70.95744680851064</v>
      </c>
      <c r="M6" s="148">
        <v>30</v>
      </c>
      <c r="N6" s="147">
        <f>(K6-M6)/M6*100</f>
        <v>2123.3333333333335</v>
      </c>
    </row>
    <row r="7" spans="1:14" s="128" customFormat="1" ht="27" customHeight="1">
      <c r="A7" s="143" t="s">
        <v>80</v>
      </c>
      <c r="B7" s="144">
        <v>14660</v>
      </c>
      <c r="C7" s="148">
        <v>60158</v>
      </c>
      <c r="D7" s="149">
        <v>44781</v>
      </c>
      <c r="E7" s="147">
        <f t="shared" si="0"/>
        <v>74.43897735961967</v>
      </c>
      <c r="F7" s="148">
        <v>22433</v>
      </c>
      <c r="G7" s="147">
        <f>(D7-F7)/F7*100</f>
        <v>99.62109392412964</v>
      </c>
      <c r="H7" s="100" t="s">
        <v>81</v>
      </c>
      <c r="I7" s="144">
        <v>16226</v>
      </c>
      <c r="J7" s="148">
        <v>46939</v>
      </c>
      <c r="K7" s="148">
        <v>48550</v>
      </c>
      <c r="L7" s="165">
        <f>K7/J7*100</f>
        <v>103.43211402032426</v>
      </c>
      <c r="M7" s="148">
        <v>21832</v>
      </c>
      <c r="N7" s="147">
        <f>(K7-M7)/M7*100</f>
        <v>122.37999267130817</v>
      </c>
    </row>
    <row r="8" spans="1:14" s="128" customFormat="1" ht="27" customHeight="1">
      <c r="A8" s="143" t="s">
        <v>82</v>
      </c>
      <c r="B8" s="100">
        <v>400</v>
      </c>
      <c r="C8" s="148">
        <v>400</v>
      </c>
      <c r="D8" s="150">
        <v>1830</v>
      </c>
      <c r="E8" s="147">
        <f t="shared" si="0"/>
        <v>457.5</v>
      </c>
      <c r="F8" s="148">
        <v>583</v>
      </c>
      <c r="G8" s="147">
        <f>(D8-F8)/F8*100</f>
        <v>213.89365351629502</v>
      </c>
      <c r="H8" s="100" t="s">
        <v>83</v>
      </c>
      <c r="I8" s="144">
        <v>1350</v>
      </c>
      <c r="J8" s="144">
        <v>1380</v>
      </c>
      <c r="K8" s="148">
        <v>556</v>
      </c>
      <c r="L8" s="165">
        <v>40.28</v>
      </c>
      <c r="M8" s="148">
        <v>142</v>
      </c>
      <c r="N8" s="147">
        <f>(K8-M8)/M8*100</f>
        <v>291.5492957746479</v>
      </c>
    </row>
    <row r="9" spans="1:14" s="128" customFormat="1" ht="27" customHeight="1">
      <c r="A9" s="143" t="s">
        <v>84</v>
      </c>
      <c r="B9" s="100">
        <v>360</v>
      </c>
      <c r="C9" s="148">
        <v>360</v>
      </c>
      <c r="D9" s="151">
        <v>502</v>
      </c>
      <c r="E9" s="147">
        <f t="shared" si="0"/>
        <v>139.44444444444443</v>
      </c>
      <c r="F9" s="148">
        <v>501</v>
      </c>
      <c r="G9" s="147"/>
      <c r="H9" s="100" t="s">
        <v>85</v>
      </c>
      <c r="I9" s="100"/>
      <c r="J9" s="148"/>
      <c r="K9" s="148"/>
      <c r="L9" s="165"/>
      <c r="M9" s="148"/>
      <c r="N9" s="147"/>
    </row>
    <row r="10" spans="1:14" s="128" customFormat="1" ht="27" customHeight="1">
      <c r="A10" s="143" t="s">
        <v>86</v>
      </c>
      <c r="B10" s="100"/>
      <c r="C10" s="148"/>
      <c r="D10" s="148"/>
      <c r="E10" s="147"/>
      <c r="F10" s="148"/>
      <c r="G10" s="147"/>
      <c r="H10" s="100" t="s">
        <v>87</v>
      </c>
      <c r="I10" s="100">
        <v>1060</v>
      </c>
      <c r="J10" s="148">
        <v>1060</v>
      </c>
      <c r="K10" s="148">
        <v>1574</v>
      </c>
      <c r="L10" s="165">
        <f>K10/J10*100</f>
        <v>148.49056603773585</v>
      </c>
      <c r="M10" s="148">
        <v>1509</v>
      </c>
      <c r="N10" s="147">
        <f>(K10-M10)/M10*100</f>
        <v>4.307488402915839</v>
      </c>
    </row>
    <row r="11" spans="1:14" s="128" customFormat="1" ht="26.25" customHeight="1">
      <c r="A11" s="152" t="s">
        <v>88</v>
      </c>
      <c r="B11" s="153">
        <f>SUM(B5:B10)</f>
        <v>16336</v>
      </c>
      <c r="C11" s="153">
        <f>SUM(C5:C10)</f>
        <v>61834</v>
      </c>
      <c r="D11" s="153">
        <f>SUM(D5:D10)</f>
        <v>48472</v>
      </c>
      <c r="E11" s="154">
        <f t="shared" si="0"/>
        <v>78.39052948216192</v>
      </c>
      <c r="F11" s="153">
        <v>24145</v>
      </c>
      <c r="G11" s="154">
        <f aca="true" t="shared" si="1" ref="G11:G18">(D11-F11)/F11*100</f>
        <v>100.7537792503624</v>
      </c>
      <c r="H11" s="100"/>
      <c r="I11" s="100"/>
      <c r="J11" s="148"/>
      <c r="K11" s="148"/>
      <c r="L11" s="165"/>
      <c r="M11" s="148"/>
      <c r="N11" s="147"/>
    </row>
    <row r="12" spans="1:14" s="128" customFormat="1" ht="24.75" customHeight="1">
      <c r="A12" s="155" t="s">
        <v>89</v>
      </c>
      <c r="B12" s="148"/>
      <c r="C12" s="148">
        <v>50</v>
      </c>
      <c r="D12" s="156">
        <v>93</v>
      </c>
      <c r="E12" s="147">
        <v>186</v>
      </c>
      <c r="F12" s="148">
        <v>93</v>
      </c>
      <c r="G12" s="147"/>
      <c r="H12" s="100"/>
      <c r="I12" s="100"/>
      <c r="J12" s="148"/>
      <c r="K12" s="148"/>
      <c r="L12" s="165"/>
      <c r="M12" s="148"/>
      <c r="N12" s="147"/>
    </row>
    <row r="13" spans="1:14" s="128" customFormat="1" ht="24.75" customHeight="1">
      <c r="A13" s="155" t="s">
        <v>90</v>
      </c>
      <c r="B13" s="148"/>
      <c r="C13" s="148">
        <v>1250</v>
      </c>
      <c r="D13" s="156">
        <v>142</v>
      </c>
      <c r="E13" s="147">
        <v>11.36</v>
      </c>
      <c r="F13" s="148">
        <v>142</v>
      </c>
      <c r="G13" s="147"/>
      <c r="H13" s="100"/>
      <c r="I13" s="100"/>
      <c r="J13" s="148"/>
      <c r="K13" s="148"/>
      <c r="L13" s="165"/>
      <c r="M13" s="148"/>
      <c r="N13" s="147"/>
    </row>
    <row r="14" spans="1:14" s="128" customFormat="1" ht="23.25" customHeight="1">
      <c r="A14" s="155" t="s">
        <v>91</v>
      </c>
      <c r="B14" s="145">
        <v>1250</v>
      </c>
      <c r="C14" s="145">
        <v>30</v>
      </c>
      <c r="D14" s="148">
        <v>39</v>
      </c>
      <c r="E14" s="147">
        <f>D14/C14*100</f>
        <v>130</v>
      </c>
      <c r="F14" s="148">
        <v>39</v>
      </c>
      <c r="G14" s="147">
        <f t="shared" si="1"/>
        <v>0</v>
      </c>
      <c r="H14" s="153" t="s">
        <v>92</v>
      </c>
      <c r="I14" s="153">
        <f>SUM(I4:I13)</f>
        <v>19336</v>
      </c>
      <c r="J14" s="153">
        <f>SUM(J4:J13)</f>
        <v>50369</v>
      </c>
      <c r="K14" s="153">
        <f>SUM(K4:K13)</f>
        <v>51379</v>
      </c>
      <c r="L14" s="166">
        <f>K14/J14*100</f>
        <v>102.0052016121027</v>
      </c>
      <c r="M14" s="153">
        <f>SUM(M4:M13)</f>
        <v>23596</v>
      </c>
      <c r="N14" s="154">
        <f>(K14-M14)/M14*100</f>
        <v>117.74453297169012</v>
      </c>
    </row>
    <row r="15" spans="1:14" s="128" customFormat="1" ht="26.25" customHeight="1">
      <c r="A15" s="155" t="s">
        <v>93</v>
      </c>
      <c r="B15" s="148">
        <v>1060</v>
      </c>
      <c r="C15" s="148">
        <v>1300</v>
      </c>
      <c r="D15" s="156">
        <v>895</v>
      </c>
      <c r="E15" s="147">
        <f>D15/C15*100</f>
        <v>68.84615384615384</v>
      </c>
      <c r="F15" s="148">
        <v>895</v>
      </c>
      <c r="G15" s="147">
        <f t="shared" si="1"/>
        <v>0</v>
      </c>
      <c r="H15" s="157" t="s">
        <v>94</v>
      </c>
      <c r="I15" s="157">
        <v>110</v>
      </c>
      <c r="J15" s="153">
        <v>110</v>
      </c>
      <c r="K15" s="153">
        <v>36</v>
      </c>
      <c r="L15" s="166">
        <f>K15/J15*100</f>
        <v>32.72727272727273</v>
      </c>
      <c r="M15" s="153">
        <v>52</v>
      </c>
      <c r="N15" s="154">
        <f>(K15-M15)/M15*100</f>
        <v>-30.76923076923077</v>
      </c>
    </row>
    <row r="16" spans="1:14" s="128" customFormat="1" ht="30" customHeight="1">
      <c r="A16" s="155" t="s">
        <v>95</v>
      </c>
      <c r="B16" s="148"/>
      <c r="C16" s="148"/>
      <c r="D16" s="148">
        <v>343</v>
      </c>
      <c r="E16" s="147"/>
      <c r="F16" s="148">
        <v>343</v>
      </c>
      <c r="G16" s="147">
        <f t="shared" si="1"/>
        <v>0</v>
      </c>
      <c r="H16" s="157" t="s">
        <v>96</v>
      </c>
      <c r="I16" s="157"/>
      <c r="J16" s="153">
        <v>34508</v>
      </c>
      <c r="K16" s="153">
        <v>17800</v>
      </c>
      <c r="L16" s="166">
        <v>51.58</v>
      </c>
      <c r="M16" s="153">
        <v>2492</v>
      </c>
      <c r="N16" s="154"/>
    </row>
    <row r="17" spans="1:14" s="128" customFormat="1" ht="30" customHeight="1">
      <c r="A17" s="152" t="s">
        <v>97</v>
      </c>
      <c r="B17" s="153">
        <v>2310</v>
      </c>
      <c r="C17" s="153">
        <v>2630</v>
      </c>
      <c r="D17" s="158">
        <v>2831</v>
      </c>
      <c r="E17" s="154">
        <v>107.64</v>
      </c>
      <c r="F17" s="153">
        <v>1512</v>
      </c>
      <c r="G17" s="154">
        <f t="shared" si="1"/>
        <v>87.23544973544973</v>
      </c>
      <c r="H17" s="100"/>
      <c r="I17" s="100"/>
      <c r="J17" s="148"/>
      <c r="K17" s="148"/>
      <c r="L17" s="165"/>
      <c r="M17" s="148"/>
      <c r="N17" s="147"/>
    </row>
    <row r="18" spans="1:14" s="128" customFormat="1" ht="35.25" customHeight="1">
      <c r="A18" s="159" t="s">
        <v>98</v>
      </c>
      <c r="B18" s="153">
        <v>800</v>
      </c>
      <c r="C18" s="153">
        <v>17600</v>
      </c>
      <c r="D18" s="153">
        <v>17600</v>
      </c>
      <c r="E18" s="154">
        <v>100</v>
      </c>
      <c r="F18" s="153">
        <v>4050</v>
      </c>
      <c r="G18" s="154">
        <f t="shared" si="1"/>
        <v>334.5679012345679</v>
      </c>
      <c r="H18" s="157" t="s">
        <v>99</v>
      </c>
      <c r="I18" s="157"/>
      <c r="J18" s="153"/>
      <c r="K18" s="153"/>
      <c r="L18" s="166"/>
      <c r="M18" s="153">
        <v>650</v>
      </c>
      <c r="N18" s="154">
        <f>(K18-M18)/M18*100</f>
        <v>-100</v>
      </c>
    </row>
    <row r="19" spans="1:14" s="128" customFormat="1" ht="25.5" customHeight="1">
      <c r="A19" s="159" t="s">
        <v>100</v>
      </c>
      <c r="B19" s="153"/>
      <c r="C19" s="153">
        <v>2923</v>
      </c>
      <c r="D19" s="160">
        <v>2923</v>
      </c>
      <c r="E19" s="154">
        <v>100</v>
      </c>
      <c r="F19" s="153">
        <v>6</v>
      </c>
      <c r="G19" s="154"/>
      <c r="H19" s="161"/>
      <c r="I19" s="161"/>
      <c r="J19" s="161"/>
      <c r="K19" s="148"/>
      <c r="L19" s="165"/>
      <c r="M19" s="148"/>
      <c r="N19" s="147"/>
    </row>
    <row r="20" spans="1:14" s="128" customFormat="1" ht="24" customHeight="1">
      <c r="A20" s="159" t="s">
        <v>101</v>
      </c>
      <c r="B20" s="153"/>
      <c r="C20" s="148"/>
      <c r="D20" s="148"/>
      <c r="E20" s="147"/>
      <c r="F20" s="148"/>
      <c r="G20" s="147"/>
      <c r="H20" s="153" t="s">
        <v>102</v>
      </c>
      <c r="I20" s="153">
        <f>I14+I15+I16+I18</f>
        <v>19446</v>
      </c>
      <c r="J20" s="153">
        <f>J14+J15+J16+J18</f>
        <v>84987</v>
      </c>
      <c r="K20" s="153">
        <f>K14+K15+K16+K18</f>
        <v>69215</v>
      </c>
      <c r="L20" s="165">
        <f>K20/J20*100</f>
        <v>81.4418675797475</v>
      </c>
      <c r="M20" s="153">
        <f>M14+M15+M16+M18</f>
        <v>26790</v>
      </c>
      <c r="N20" s="154">
        <v>158.36</v>
      </c>
    </row>
    <row r="21" spans="1:14" s="128" customFormat="1" ht="25.5" customHeight="1">
      <c r="A21" s="140" t="s">
        <v>103</v>
      </c>
      <c r="B21" s="153">
        <f>B11+B17+B18+B19+B20</f>
        <v>19446</v>
      </c>
      <c r="C21" s="153">
        <f>C11+C17+C18+C19+C20</f>
        <v>84987</v>
      </c>
      <c r="D21" s="153">
        <f>D11+D17+D18+D19+D20</f>
        <v>71826</v>
      </c>
      <c r="E21" s="154">
        <f>D21/C21*100</f>
        <v>84.51410215680045</v>
      </c>
      <c r="F21" s="153">
        <v>29713</v>
      </c>
      <c r="G21" s="154">
        <f>(D21-F21)/F21*100</f>
        <v>141.73257496718608</v>
      </c>
      <c r="H21" s="157" t="s">
        <v>104</v>
      </c>
      <c r="I21" s="157"/>
      <c r="J21" s="153"/>
      <c r="K21" s="153">
        <f>D21-K20</f>
        <v>2611</v>
      </c>
      <c r="L21" s="166"/>
      <c r="M21" s="153">
        <f>F21-M20</f>
        <v>2923</v>
      </c>
      <c r="N21" s="154"/>
    </row>
    <row r="22" ht="30" customHeight="1"/>
    <row r="23" ht="40.5" customHeight="1"/>
    <row r="24" ht="30" customHeight="1"/>
    <row r="25" ht="30" customHeight="1"/>
    <row r="26" ht="30" customHeight="1"/>
    <row r="31" ht="14.25">
      <c r="J31" s="129"/>
    </row>
    <row r="32" spans="11:14" ht="14.25">
      <c r="K32" s="129"/>
      <c r="L32" s="129"/>
      <c r="M32" s="129"/>
      <c r="N32" s="167"/>
    </row>
    <row r="33" ht="14.25">
      <c r="O33" s="129"/>
    </row>
    <row r="37" spans="1:15" s="129" customFormat="1" ht="14.25">
      <c r="A37" s="130"/>
      <c r="B37" s="131"/>
      <c r="C37" s="132"/>
      <c r="D37" s="132"/>
      <c r="E37" s="133"/>
      <c r="F37" s="133"/>
      <c r="G37" s="133"/>
      <c r="H37" s="130"/>
      <c r="I37" s="133"/>
      <c r="J37" s="130"/>
      <c r="K37" s="130"/>
      <c r="L37" s="130"/>
      <c r="M37" s="130"/>
      <c r="N37" s="134"/>
      <c r="O37" s="130"/>
    </row>
  </sheetData>
  <sheetProtection/>
  <mergeCells count="4">
    <mergeCell ref="A1:N1"/>
    <mergeCell ref="L2:N2"/>
    <mergeCell ref="A3:E3"/>
    <mergeCell ref="H3:L3"/>
  </mergeCells>
  <printOptions horizontalCentered="1"/>
  <pageMargins left="0.3937007874015748" right="0.3937007874015748" top="0.3937007874015748" bottom="0.3937007874015748" header="0.31496062992125984" footer="0.31496062992125984"/>
  <pageSetup firstPageNumber="13" useFirstPageNumber="1" fitToHeight="0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4" sqref="K14:P14"/>
    </sheetView>
  </sheetViews>
  <sheetFormatPr defaultColWidth="14.00390625" defaultRowHeight="14.25" customHeight="1"/>
  <cols>
    <col min="1" max="1" width="22.25390625" style="61" customWidth="1"/>
    <col min="2" max="2" width="9.375" style="61" customWidth="1"/>
    <col min="3" max="4" width="8.25390625" style="61" customWidth="1"/>
    <col min="5" max="6" width="8.625" style="61" customWidth="1"/>
    <col min="7" max="7" width="8.125" style="61" customWidth="1"/>
    <col min="8" max="9" width="8.625" style="61" customWidth="1"/>
    <col min="10" max="10" width="11.25390625" style="61" customWidth="1"/>
    <col min="11" max="11" width="10.375" style="61" customWidth="1"/>
    <col min="12" max="12" width="10.625" style="62" customWidth="1"/>
    <col min="13" max="13" width="10.375" style="62" customWidth="1"/>
    <col min="14" max="14" width="11.50390625" style="62" customWidth="1"/>
    <col min="15" max="15" width="9.50390625" style="62" customWidth="1"/>
    <col min="16" max="16" width="10.625" style="62" customWidth="1"/>
    <col min="17" max="246" width="8.875" style="61" customWidth="1"/>
    <col min="247" max="16384" width="33.25390625" style="61" customWidth="1"/>
  </cols>
  <sheetData>
    <row r="1" spans="1:9" ht="7.5" customHeight="1">
      <c r="A1" s="63"/>
      <c r="B1" s="64"/>
      <c r="C1" s="64"/>
      <c r="D1" s="64"/>
      <c r="E1" s="64"/>
      <c r="F1" s="64"/>
      <c r="G1" s="64"/>
      <c r="H1" s="64"/>
      <c r="I1" s="64"/>
    </row>
    <row r="2" spans="1:16" s="57" customFormat="1" ht="36" customHeight="1">
      <c r="A2" s="211" t="s">
        <v>105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212"/>
      <c r="N2" s="212"/>
      <c r="O2" s="212"/>
      <c r="P2" s="212"/>
    </row>
    <row r="3" spans="1:16" s="57" customFormat="1" ht="15.75">
      <c r="A3" s="65"/>
      <c r="B3" s="66"/>
      <c r="C3" s="66"/>
      <c r="D3" s="66"/>
      <c r="E3" s="66"/>
      <c r="F3" s="66"/>
      <c r="G3" s="66"/>
      <c r="H3" s="67"/>
      <c r="I3" s="67"/>
      <c r="L3" s="97"/>
      <c r="M3" s="97"/>
      <c r="N3" s="213" t="s">
        <v>106</v>
      </c>
      <c r="O3" s="213"/>
      <c r="P3" s="97"/>
    </row>
    <row r="4" spans="1:16" s="58" customFormat="1" ht="19.5" customHeight="1">
      <c r="A4" s="68"/>
      <c r="B4" s="214" t="s">
        <v>107</v>
      </c>
      <c r="C4" s="215"/>
      <c r="D4" s="215"/>
      <c r="E4" s="215"/>
      <c r="F4" s="215"/>
      <c r="G4" s="215"/>
      <c r="H4" s="215"/>
      <c r="I4" s="215"/>
      <c r="J4" s="216" t="s">
        <v>108</v>
      </c>
      <c r="K4" s="216"/>
      <c r="L4" s="217"/>
      <c r="M4" s="217"/>
      <c r="N4" s="217"/>
      <c r="O4" s="217"/>
      <c r="P4" s="98"/>
    </row>
    <row r="5" spans="1:16" s="59" customFormat="1" ht="52.5" customHeight="1">
      <c r="A5" s="69" t="s">
        <v>109</v>
      </c>
      <c r="B5" s="70" t="s">
        <v>110</v>
      </c>
      <c r="C5" s="71" t="s">
        <v>111</v>
      </c>
      <c r="D5" s="71" t="s">
        <v>112</v>
      </c>
      <c r="E5" s="71" t="s">
        <v>113</v>
      </c>
      <c r="F5" s="71" t="s">
        <v>114</v>
      </c>
      <c r="G5" s="71" t="s">
        <v>115</v>
      </c>
      <c r="H5" s="71" t="s">
        <v>116</v>
      </c>
      <c r="I5" s="71" t="s">
        <v>117</v>
      </c>
      <c r="J5" s="99" t="s">
        <v>118</v>
      </c>
      <c r="K5" s="100" t="s">
        <v>111</v>
      </c>
      <c r="L5" s="100" t="s">
        <v>112</v>
      </c>
      <c r="M5" s="101" t="s">
        <v>113</v>
      </c>
      <c r="N5" s="102" t="s">
        <v>119</v>
      </c>
      <c r="O5" s="102" t="s">
        <v>116</v>
      </c>
      <c r="P5" s="103" t="s">
        <v>120</v>
      </c>
    </row>
    <row r="6" spans="1:16" ht="22.5" customHeight="1">
      <c r="A6" s="72" t="s">
        <v>121</v>
      </c>
      <c r="B6" s="73">
        <v>48511.05</v>
      </c>
      <c r="C6" s="74">
        <v>5930.7</v>
      </c>
      <c r="D6" s="74">
        <v>16409.69</v>
      </c>
      <c r="E6" s="74">
        <v>5875.58</v>
      </c>
      <c r="F6" s="74">
        <v>302.61</v>
      </c>
      <c r="G6" s="74">
        <v>18855.07</v>
      </c>
      <c r="H6" s="74">
        <v>198.92</v>
      </c>
      <c r="I6" s="74">
        <v>938.48</v>
      </c>
      <c r="J6" s="104">
        <f>K6+L6+M6+N6+O6+P6</f>
        <v>48865</v>
      </c>
      <c r="K6" s="104">
        <v>6287</v>
      </c>
      <c r="L6" s="105">
        <v>16117</v>
      </c>
      <c r="M6" s="106">
        <v>7784</v>
      </c>
      <c r="N6" s="107">
        <v>17368</v>
      </c>
      <c r="O6" s="107">
        <v>332</v>
      </c>
      <c r="P6" s="108">
        <v>977</v>
      </c>
    </row>
    <row r="7" spans="1:16" ht="22.5" customHeight="1">
      <c r="A7" s="75" t="s">
        <v>122</v>
      </c>
      <c r="B7" s="76">
        <v>24463.99</v>
      </c>
      <c r="C7" s="77">
        <v>1042.5</v>
      </c>
      <c r="D7" s="77">
        <v>11399.49</v>
      </c>
      <c r="E7" s="77">
        <v>5060.58</v>
      </c>
      <c r="F7" s="77">
        <v>301.51</v>
      </c>
      <c r="G7" s="77">
        <v>5563.91</v>
      </c>
      <c r="H7" s="77">
        <v>180</v>
      </c>
      <c r="I7" s="77">
        <v>916</v>
      </c>
      <c r="J7" s="109">
        <f aca="true" t="shared" si="0" ref="J7:J17">K7+L7+M7+N7+O7+P7</f>
        <v>24467</v>
      </c>
      <c r="K7" s="109">
        <v>1381</v>
      </c>
      <c r="L7" s="110">
        <v>9914</v>
      </c>
      <c r="M7" s="111">
        <v>6420</v>
      </c>
      <c r="N7" s="112">
        <v>5487</v>
      </c>
      <c r="O7" s="112">
        <v>313</v>
      </c>
      <c r="P7" s="113">
        <v>952</v>
      </c>
    </row>
    <row r="8" spans="1:16" ht="22.5" customHeight="1">
      <c r="A8" s="78" t="s">
        <v>123</v>
      </c>
      <c r="B8" s="76">
        <v>232.8</v>
      </c>
      <c r="C8" s="77">
        <v>50</v>
      </c>
      <c r="D8" s="77">
        <v>5.2</v>
      </c>
      <c r="E8" s="77">
        <v>15</v>
      </c>
      <c r="F8" s="77">
        <v>1.1</v>
      </c>
      <c r="G8" s="77">
        <v>140.1</v>
      </c>
      <c r="H8" s="77">
        <v>18.92</v>
      </c>
      <c r="I8" s="77">
        <v>2.48</v>
      </c>
      <c r="J8" s="109">
        <f t="shared" si="0"/>
        <v>173</v>
      </c>
      <c r="K8" s="109">
        <v>23</v>
      </c>
      <c r="L8" s="110">
        <v>3</v>
      </c>
      <c r="M8" s="111">
        <v>23</v>
      </c>
      <c r="N8" s="112">
        <v>102</v>
      </c>
      <c r="O8" s="112">
        <v>17</v>
      </c>
      <c r="P8" s="113">
        <v>5</v>
      </c>
    </row>
    <row r="9" spans="1:16" ht="22.5" customHeight="1">
      <c r="A9" s="79" t="s">
        <v>124</v>
      </c>
      <c r="B9" s="76">
        <v>22995.76</v>
      </c>
      <c r="C9" s="77">
        <v>4824.7</v>
      </c>
      <c r="D9" s="77">
        <v>5000</v>
      </c>
      <c r="E9" s="77"/>
      <c r="F9" s="77"/>
      <c r="G9" s="77">
        <v>13151.06</v>
      </c>
      <c r="H9" s="80"/>
      <c r="I9" s="114">
        <v>20</v>
      </c>
      <c r="J9" s="109">
        <f t="shared" si="0"/>
        <v>22784</v>
      </c>
      <c r="K9" s="109">
        <v>4865</v>
      </c>
      <c r="L9" s="110">
        <v>6090</v>
      </c>
      <c r="M9" s="115">
        <v>30</v>
      </c>
      <c r="N9" s="116">
        <v>11779</v>
      </c>
      <c r="O9" s="116"/>
      <c r="P9" s="113">
        <v>20</v>
      </c>
    </row>
    <row r="10" spans="1:16" ht="22.5" customHeight="1">
      <c r="A10" s="79" t="s">
        <v>125</v>
      </c>
      <c r="B10" s="76">
        <v>0</v>
      </c>
      <c r="C10" s="77"/>
      <c r="D10" s="77"/>
      <c r="E10" s="77"/>
      <c r="F10" s="77"/>
      <c r="G10" s="77"/>
      <c r="H10" s="80"/>
      <c r="I10" s="80"/>
      <c r="J10" s="109">
        <f t="shared" si="0"/>
        <v>0</v>
      </c>
      <c r="K10" s="109"/>
      <c r="L10" s="110"/>
      <c r="M10" s="117"/>
      <c r="N10" s="110"/>
      <c r="O10" s="110"/>
      <c r="P10" s="113"/>
    </row>
    <row r="11" spans="1:16" ht="22.5" customHeight="1">
      <c r="A11" s="79" t="s">
        <v>126</v>
      </c>
      <c r="B11" s="76">
        <v>808</v>
      </c>
      <c r="C11" s="77">
        <v>8</v>
      </c>
      <c r="D11" s="77"/>
      <c r="E11" s="77">
        <v>800</v>
      </c>
      <c r="F11" s="77"/>
      <c r="G11" s="77"/>
      <c r="H11" s="80"/>
      <c r="I11" s="80"/>
      <c r="J11" s="109">
        <f t="shared" si="0"/>
        <v>1323</v>
      </c>
      <c r="K11" s="109">
        <v>12</v>
      </c>
      <c r="L11" s="110"/>
      <c r="M11" s="118">
        <v>1311</v>
      </c>
      <c r="N11" s="119"/>
      <c r="O11" s="119"/>
      <c r="P11" s="113"/>
    </row>
    <row r="12" spans="1:16" ht="22.5" customHeight="1">
      <c r="A12" s="79" t="s">
        <v>127</v>
      </c>
      <c r="B12" s="81">
        <v>10.5</v>
      </c>
      <c r="C12" s="77">
        <v>5.5</v>
      </c>
      <c r="D12" s="77">
        <v>5</v>
      </c>
      <c r="E12" s="77"/>
      <c r="F12" s="77"/>
      <c r="G12" s="77"/>
      <c r="H12" s="80"/>
      <c r="I12" s="80"/>
      <c r="J12" s="109">
        <f t="shared" si="0"/>
        <v>118</v>
      </c>
      <c r="K12" s="109">
        <v>6</v>
      </c>
      <c r="L12" s="110">
        <v>110</v>
      </c>
      <c r="M12" s="111"/>
      <c r="N12" s="112"/>
      <c r="O12" s="112">
        <v>2</v>
      </c>
      <c r="P12" s="113"/>
    </row>
    <row r="13" spans="1:16" ht="22.5" customHeight="1">
      <c r="A13" s="79" t="s">
        <v>128</v>
      </c>
      <c r="B13" s="81">
        <v>0</v>
      </c>
      <c r="C13" s="77"/>
      <c r="D13" s="77"/>
      <c r="E13" s="77"/>
      <c r="F13" s="77"/>
      <c r="G13" s="77"/>
      <c r="H13" s="80"/>
      <c r="I13" s="80"/>
      <c r="J13" s="109">
        <f t="shared" si="0"/>
        <v>0</v>
      </c>
      <c r="K13" s="109"/>
      <c r="L13" s="110"/>
      <c r="M13" s="111"/>
      <c r="N13" s="112"/>
      <c r="O13" s="112"/>
      <c r="P13" s="113"/>
    </row>
    <row r="14" spans="1:16" ht="22.5" customHeight="1">
      <c r="A14" s="82" t="s">
        <v>129</v>
      </c>
      <c r="B14" s="83">
        <v>45977.26</v>
      </c>
      <c r="C14" s="84">
        <v>4733.45</v>
      </c>
      <c r="D14" s="84">
        <v>16334.51</v>
      </c>
      <c r="E14" s="84">
        <v>5381.08</v>
      </c>
      <c r="F14" s="85">
        <v>252.63</v>
      </c>
      <c r="G14" s="84">
        <v>18626.85</v>
      </c>
      <c r="H14" s="84">
        <v>141</v>
      </c>
      <c r="I14" s="74">
        <v>508</v>
      </c>
      <c r="J14" s="120">
        <f t="shared" si="0"/>
        <v>47667</v>
      </c>
      <c r="K14" s="120">
        <v>4540</v>
      </c>
      <c r="L14" s="121">
        <v>16755</v>
      </c>
      <c r="M14" s="122">
        <v>6055</v>
      </c>
      <c r="N14" s="123">
        <v>19685</v>
      </c>
      <c r="O14" s="123">
        <v>154</v>
      </c>
      <c r="P14" s="124">
        <v>478</v>
      </c>
    </row>
    <row r="15" spans="1:16" ht="22.5" customHeight="1">
      <c r="A15" s="86" t="s">
        <v>130</v>
      </c>
      <c r="B15" s="87">
        <v>44502.24</v>
      </c>
      <c r="C15" s="88">
        <v>4730.65</v>
      </c>
      <c r="D15" s="88">
        <v>16324.51</v>
      </c>
      <c r="E15" s="88">
        <v>5346.08</v>
      </c>
      <c r="F15" s="89">
        <v>252.63</v>
      </c>
      <c r="G15" s="88">
        <v>17362.33</v>
      </c>
      <c r="H15" s="88">
        <v>99</v>
      </c>
      <c r="I15" s="77">
        <v>387</v>
      </c>
      <c r="J15" s="109">
        <f t="shared" si="0"/>
        <v>45889</v>
      </c>
      <c r="K15" s="109">
        <v>4536</v>
      </c>
      <c r="L15" s="110">
        <v>16683</v>
      </c>
      <c r="M15" s="111">
        <v>6030</v>
      </c>
      <c r="N15" s="112">
        <v>18192</v>
      </c>
      <c r="O15" s="112">
        <v>97</v>
      </c>
      <c r="P15" s="113">
        <v>351</v>
      </c>
    </row>
    <row r="16" spans="1:16" ht="22.5" customHeight="1">
      <c r="A16" s="90" t="s">
        <v>131</v>
      </c>
      <c r="B16" s="81">
        <v>6</v>
      </c>
      <c r="C16" s="88"/>
      <c r="D16" s="88"/>
      <c r="E16" s="88"/>
      <c r="F16" s="88"/>
      <c r="G16" s="88"/>
      <c r="H16" s="88"/>
      <c r="I16" s="77">
        <v>6</v>
      </c>
      <c r="J16" s="109">
        <f t="shared" si="0"/>
        <v>14</v>
      </c>
      <c r="K16" s="109"/>
      <c r="L16" s="110">
        <v>5</v>
      </c>
      <c r="M16" s="111"/>
      <c r="N16" s="112"/>
      <c r="O16" s="112"/>
      <c r="P16" s="113">
        <v>9</v>
      </c>
    </row>
    <row r="17" spans="1:16" ht="22.5" customHeight="1">
      <c r="A17" s="90" t="s">
        <v>132</v>
      </c>
      <c r="B17" s="81">
        <v>47.8</v>
      </c>
      <c r="C17" s="77">
        <v>2.8</v>
      </c>
      <c r="D17" s="77">
        <v>10</v>
      </c>
      <c r="E17" s="77">
        <v>35</v>
      </c>
      <c r="F17" s="88"/>
      <c r="G17" s="88"/>
      <c r="H17" s="88"/>
      <c r="I17" s="88"/>
      <c r="J17" s="109">
        <f t="shared" si="0"/>
        <v>96</v>
      </c>
      <c r="K17" s="109">
        <v>4</v>
      </c>
      <c r="L17" s="110">
        <v>67</v>
      </c>
      <c r="M17" s="111">
        <v>25</v>
      </c>
      <c r="N17" s="112"/>
      <c r="O17" s="112"/>
      <c r="P17" s="113"/>
    </row>
    <row r="18" spans="1:16" ht="22.5" customHeight="1">
      <c r="A18" s="91" t="s">
        <v>133</v>
      </c>
      <c r="B18" s="87"/>
      <c r="C18" s="88"/>
      <c r="D18" s="88"/>
      <c r="E18" s="88"/>
      <c r="F18" s="88"/>
      <c r="G18" s="88"/>
      <c r="H18" s="88"/>
      <c r="I18" s="88"/>
      <c r="J18" s="109"/>
      <c r="K18" s="109"/>
      <c r="L18" s="110"/>
      <c r="M18" s="115"/>
      <c r="N18" s="116"/>
      <c r="O18" s="116"/>
      <c r="P18" s="113"/>
    </row>
    <row r="19" spans="1:16" ht="22.5" customHeight="1">
      <c r="A19" s="91" t="s">
        <v>134</v>
      </c>
      <c r="B19" s="87"/>
      <c r="C19" s="88"/>
      <c r="D19" s="88"/>
      <c r="E19" s="88"/>
      <c r="F19" s="88"/>
      <c r="G19" s="88"/>
      <c r="H19" s="88"/>
      <c r="I19" s="88"/>
      <c r="J19" s="109">
        <f>K19+L19+M19+N19+O19+P19</f>
        <v>1610</v>
      </c>
      <c r="K19" s="110"/>
      <c r="L19" s="110"/>
      <c r="M19" s="111"/>
      <c r="N19" s="112">
        <v>1493</v>
      </c>
      <c r="O19" s="112">
        <v>23</v>
      </c>
      <c r="P19" s="113">
        <v>94</v>
      </c>
    </row>
    <row r="20" spans="1:16" ht="22.5" customHeight="1">
      <c r="A20" s="91" t="s">
        <v>135</v>
      </c>
      <c r="B20" s="87"/>
      <c r="C20" s="88"/>
      <c r="D20" s="88"/>
      <c r="E20" s="88"/>
      <c r="F20" s="88"/>
      <c r="G20" s="88"/>
      <c r="H20" s="88"/>
      <c r="I20" s="88"/>
      <c r="J20" s="109">
        <f>K20+L20+M20+N20+O20+P20</f>
        <v>24</v>
      </c>
      <c r="K20" s="109"/>
      <c r="L20" s="110"/>
      <c r="M20" s="111"/>
      <c r="N20" s="112"/>
      <c r="O20" s="112"/>
      <c r="P20" s="113">
        <v>24</v>
      </c>
    </row>
    <row r="21" spans="1:16" ht="22.5" customHeight="1">
      <c r="A21" s="91" t="s">
        <v>128</v>
      </c>
      <c r="B21" s="87"/>
      <c r="C21" s="88"/>
      <c r="D21" s="88"/>
      <c r="E21" s="88"/>
      <c r="F21" s="88"/>
      <c r="G21" s="88"/>
      <c r="H21" s="88"/>
      <c r="I21" s="88"/>
      <c r="J21" s="109"/>
      <c r="K21" s="109"/>
      <c r="L21" s="110"/>
      <c r="M21" s="111"/>
      <c r="N21" s="112"/>
      <c r="O21" s="112"/>
      <c r="P21" s="113"/>
    </row>
    <row r="22" spans="1:16" ht="22.5" customHeight="1">
      <c r="A22" s="91" t="s">
        <v>136</v>
      </c>
      <c r="B22" s="87"/>
      <c r="C22" s="88"/>
      <c r="D22" s="88"/>
      <c r="E22" s="88"/>
      <c r="F22" s="88"/>
      <c r="G22" s="88"/>
      <c r="H22" s="88"/>
      <c r="I22" s="88"/>
      <c r="J22" s="109">
        <f>K22+L22+M22+N22+O22+P22</f>
        <v>34</v>
      </c>
      <c r="K22" s="110"/>
      <c r="L22" s="110"/>
      <c r="M22" s="111"/>
      <c r="N22" s="112"/>
      <c r="O22" s="112">
        <v>34</v>
      </c>
      <c r="P22" s="113"/>
    </row>
    <row r="23" spans="1:16" s="60" customFormat="1" ht="22.5" customHeight="1">
      <c r="A23" s="92" t="s">
        <v>137</v>
      </c>
      <c r="B23" s="93">
        <v>2533.8</v>
      </c>
      <c r="C23" s="74">
        <v>1197</v>
      </c>
      <c r="D23" s="74">
        <v>75</v>
      </c>
      <c r="E23" s="74">
        <v>495</v>
      </c>
      <c r="F23" s="74">
        <v>50</v>
      </c>
      <c r="G23" s="74">
        <v>228</v>
      </c>
      <c r="H23" s="74">
        <v>58</v>
      </c>
      <c r="I23" s="84">
        <v>430</v>
      </c>
      <c r="J23" s="120">
        <f>K23+L23+M23+N23+O23+P23</f>
        <v>1198</v>
      </c>
      <c r="K23" s="120">
        <v>1747</v>
      </c>
      <c r="L23" s="121">
        <v>-638</v>
      </c>
      <c r="M23" s="122">
        <v>1729</v>
      </c>
      <c r="N23" s="123">
        <v>-2317</v>
      </c>
      <c r="O23" s="123">
        <v>178</v>
      </c>
      <c r="P23" s="124">
        <v>499</v>
      </c>
    </row>
    <row r="24" spans="1:16" s="60" customFormat="1" ht="22.5" customHeight="1">
      <c r="A24" s="92" t="s">
        <v>138</v>
      </c>
      <c r="B24" s="93">
        <v>27578.91</v>
      </c>
      <c r="C24" s="74">
        <v>12628</v>
      </c>
      <c r="D24" s="74">
        <v>310</v>
      </c>
      <c r="E24" s="74">
        <v>4670</v>
      </c>
      <c r="F24" s="74">
        <v>401</v>
      </c>
      <c r="G24" s="74">
        <v>6740</v>
      </c>
      <c r="H24" s="74">
        <v>1258</v>
      </c>
      <c r="I24" s="84">
        <v>1572</v>
      </c>
      <c r="J24" s="120">
        <f>K24+L24+M24+N24+O24+P24</f>
        <v>35117</v>
      </c>
      <c r="K24" s="120">
        <v>12985</v>
      </c>
      <c r="L24" s="121">
        <v>987</v>
      </c>
      <c r="M24" s="122">
        <v>7022</v>
      </c>
      <c r="N24" s="123">
        <v>11417</v>
      </c>
      <c r="O24" s="123">
        <v>1053</v>
      </c>
      <c r="P24" s="124">
        <v>1653</v>
      </c>
    </row>
    <row r="25" spans="1:16" s="60" customFormat="1" ht="22.5" customHeight="1">
      <c r="A25" s="82" t="s">
        <v>139</v>
      </c>
      <c r="B25" s="93">
        <v>30112.71</v>
      </c>
      <c r="C25" s="74">
        <v>13825</v>
      </c>
      <c r="D25" s="74">
        <v>385</v>
      </c>
      <c r="E25" s="74">
        <v>5165</v>
      </c>
      <c r="F25" s="74">
        <v>451</v>
      </c>
      <c r="G25" s="74">
        <v>6969</v>
      </c>
      <c r="H25" s="74">
        <v>1317</v>
      </c>
      <c r="I25" s="84">
        <v>2002</v>
      </c>
      <c r="J25" s="120">
        <f>K25+L25+M25+N25+O25+P25</f>
        <v>36315</v>
      </c>
      <c r="K25" s="120">
        <v>14732</v>
      </c>
      <c r="L25" s="121">
        <v>349</v>
      </c>
      <c r="M25" s="122">
        <v>8751</v>
      </c>
      <c r="N25" s="123">
        <v>9100</v>
      </c>
      <c r="O25" s="123">
        <v>1231</v>
      </c>
      <c r="P25" s="124">
        <v>2152</v>
      </c>
    </row>
    <row r="26" spans="1:16" ht="21" customHeight="1">
      <c r="A26" s="94"/>
      <c r="B26" s="95"/>
      <c r="C26" s="95"/>
      <c r="D26" s="95"/>
      <c r="E26" s="95"/>
      <c r="F26" s="95"/>
      <c r="G26" s="95"/>
      <c r="H26" s="95"/>
      <c r="I26" s="95"/>
      <c r="J26" s="125"/>
      <c r="K26" s="125"/>
      <c r="L26" s="126"/>
      <c r="M26" s="126"/>
      <c r="N26" s="126"/>
      <c r="O26" s="126"/>
      <c r="P26" s="126"/>
    </row>
    <row r="27" spans="2:11" ht="14.25" customHeight="1">
      <c r="B27" s="96"/>
      <c r="J27" s="96"/>
      <c r="K27" s="96"/>
    </row>
    <row r="28" spans="10:11" ht="14.25" customHeight="1">
      <c r="J28" s="96"/>
      <c r="K28" s="96"/>
    </row>
    <row r="29" spans="10:11" ht="14.25" customHeight="1">
      <c r="J29" s="96"/>
      <c r="K29" s="96"/>
    </row>
  </sheetData>
  <sheetProtection/>
  <mergeCells count="4">
    <mergeCell ref="A2:P2"/>
    <mergeCell ref="N3:O3"/>
    <mergeCell ref="B4:I4"/>
    <mergeCell ref="J4:O4"/>
  </mergeCells>
  <printOptions horizontalCentered="1"/>
  <pageMargins left="0.1968503937007874" right="0.1968503937007874" top="0.4724409448818898" bottom="0.4724409448818898" header="0.31496062992125984" footer="0.31496062992125984"/>
  <pageSetup firstPageNumber="15" useFirstPageNumber="1" fitToHeight="0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0">
      <selection activeCell="I30" sqref="I30:I35"/>
    </sheetView>
  </sheetViews>
  <sheetFormatPr defaultColWidth="9.00390625" defaultRowHeight="13.5"/>
  <cols>
    <col min="1" max="1" width="20.125" style="0" customWidth="1"/>
    <col min="2" max="3" width="12.625" style="0" customWidth="1"/>
    <col min="4" max="4" width="21.75390625" style="0" customWidth="1"/>
    <col min="5" max="5" width="13.375" style="0" customWidth="1"/>
    <col min="6" max="6" width="17.875" style="0" customWidth="1"/>
    <col min="7" max="7" width="21.50390625" style="0" customWidth="1"/>
    <col min="8" max="8" width="12.00390625" style="0" customWidth="1"/>
    <col min="9" max="9" width="13.50390625" style="0" customWidth="1"/>
    <col min="12" max="12" width="9.50390625" style="0" bestFit="1" customWidth="1"/>
  </cols>
  <sheetData>
    <row r="1" spans="1:9" ht="21" customHeight="1">
      <c r="A1" s="218" t="s">
        <v>140</v>
      </c>
      <c r="B1" s="218"/>
      <c r="C1" s="218"/>
      <c r="D1" s="218"/>
      <c r="E1" s="218"/>
      <c r="F1" s="218"/>
      <c r="G1" s="218"/>
      <c r="H1" s="218"/>
      <c r="I1" s="218"/>
    </row>
    <row r="2" spans="1:9" ht="11.25" customHeight="1">
      <c r="A2" s="35"/>
      <c r="B2" s="36"/>
      <c r="C2" s="36"/>
      <c r="D2" s="37"/>
      <c r="E2" s="36"/>
      <c r="F2" s="36"/>
      <c r="G2" s="37"/>
      <c r="H2" s="36"/>
      <c r="I2" s="55" t="s">
        <v>106</v>
      </c>
    </row>
    <row r="3" spans="1:9" ht="13.5">
      <c r="A3" s="219" t="s">
        <v>141</v>
      </c>
      <c r="B3" s="219"/>
      <c r="C3" s="219"/>
      <c r="D3" s="219" t="s">
        <v>3</v>
      </c>
      <c r="E3" s="219" t="s">
        <v>142</v>
      </c>
      <c r="F3" s="219"/>
      <c r="G3" s="219" t="s">
        <v>142</v>
      </c>
      <c r="H3" s="219" t="s">
        <v>142</v>
      </c>
      <c r="I3" s="219" t="s">
        <v>142</v>
      </c>
    </row>
    <row r="4" spans="1:9" s="34" customFormat="1" ht="23.25" customHeight="1">
      <c r="A4" s="38" t="s">
        <v>143</v>
      </c>
      <c r="B4" s="38" t="s">
        <v>144</v>
      </c>
      <c r="C4" s="38" t="s">
        <v>145</v>
      </c>
      <c r="D4" s="38" t="s">
        <v>146</v>
      </c>
      <c r="E4" s="38" t="s">
        <v>144</v>
      </c>
      <c r="F4" s="38" t="s">
        <v>147</v>
      </c>
      <c r="G4" s="38" t="s">
        <v>148</v>
      </c>
      <c r="H4" s="38" t="s">
        <v>149</v>
      </c>
      <c r="I4" s="38" t="s">
        <v>145</v>
      </c>
    </row>
    <row r="5" spans="1:9" ht="12.75" customHeight="1">
      <c r="A5" s="39" t="s">
        <v>150</v>
      </c>
      <c r="B5" s="39">
        <v>1</v>
      </c>
      <c r="C5" s="39">
        <v>2</v>
      </c>
      <c r="D5" s="39" t="s">
        <v>150</v>
      </c>
      <c r="E5" s="39">
        <v>3</v>
      </c>
      <c r="F5" s="39">
        <v>4</v>
      </c>
      <c r="G5" s="39" t="s">
        <v>150</v>
      </c>
      <c r="H5" s="39">
        <v>5</v>
      </c>
      <c r="I5" s="39">
        <v>6</v>
      </c>
    </row>
    <row r="6" spans="1:9" ht="13.5" customHeight="1">
      <c r="A6" s="40" t="s">
        <v>151</v>
      </c>
      <c r="B6" s="41">
        <v>169318</v>
      </c>
      <c r="C6" s="42">
        <v>198301.78</v>
      </c>
      <c r="D6" s="43" t="s">
        <v>152</v>
      </c>
      <c r="E6" s="41">
        <v>20049.586525</v>
      </c>
      <c r="F6" s="41">
        <v>21667.05</v>
      </c>
      <c r="G6" s="43" t="s">
        <v>153</v>
      </c>
      <c r="H6" s="41">
        <v>161269</v>
      </c>
      <c r="I6" s="42">
        <v>174689.97</v>
      </c>
    </row>
    <row r="7" spans="1:9" ht="13.5" customHeight="1">
      <c r="A7" s="40" t="s">
        <v>154</v>
      </c>
      <c r="B7" s="41">
        <v>3428</v>
      </c>
      <c r="C7" s="42">
        <v>15980.14</v>
      </c>
      <c r="D7" s="43" t="s">
        <v>155</v>
      </c>
      <c r="E7" s="41">
        <v>0</v>
      </c>
      <c r="F7" s="41">
        <v>0</v>
      </c>
      <c r="G7" s="43" t="s">
        <v>156</v>
      </c>
      <c r="H7" s="41">
        <v>107273</v>
      </c>
      <c r="I7" s="42">
        <v>118354.2</v>
      </c>
    </row>
    <row r="8" spans="1:9" ht="13.5" customHeight="1">
      <c r="A8" s="40" t="s">
        <v>58</v>
      </c>
      <c r="B8" s="41">
        <v>857</v>
      </c>
      <c r="C8" s="42">
        <v>477.68</v>
      </c>
      <c r="D8" s="43" t="s">
        <v>157</v>
      </c>
      <c r="E8" s="41">
        <v>77.290708</v>
      </c>
      <c r="F8" s="41">
        <v>0</v>
      </c>
      <c r="G8" s="43" t="s">
        <v>158</v>
      </c>
      <c r="H8" s="41">
        <v>53997</v>
      </c>
      <c r="I8" s="42">
        <v>56335.77</v>
      </c>
    </row>
    <row r="9" spans="1:9" ht="13.5" customHeight="1">
      <c r="A9" s="40" t="s">
        <v>159</v>
      </c>
      <c r="B9" s="41">
        <v>24618</v>
      </c>
      <c r="C9" s="42">
        <v>26622.4</v>
      </c>
      <c r="D9" s="43" t="s">
        <v>160</v>
      </c>
      <c r="E9" s="41">
        <v>9967.044611</v>
      </c>
      <c r="F9" s="41">
        <v>11779.89</v>
      </c>
      <c r="G9" s="43" t="s">
        <v>161</v>
      </c>
      <c r="H9" s="41">
        <v>28261</v>
      </c>
      <c r="I9" s="42">
        <v>48634.94</v>
      </c>
    </row>
    <row r="10" spans="1:9" ht="13.5" customHeight="1">
      <c r="A10" s="40" t="s">
        <v>162</v>
      </c>
      <c r="B10" s="44">
        <v>0</v>
      </c>
      <c r="C10" s="42"/>
      <c r="D10" s="43" t="s">
        <v>163</v>
      </c>
      <c r="E10" s="41">
        <v>44951.234382</v>
      </c>
      <c r="F10" s="41">
        <v>49810.8</v>
      </c>
      <c r="G10" s="43" t="s">
        <v>164</v>
      </c>
      <c r="H10" s="41">
        <v>13406</v>
      </c>
      <c r="I10" s="42">
        <v>24222.42</v>
      </c>
    </row>
    <row r="11" spans="1:9" ht="13.5" customHeight="1">
      <c r="A11" s="40" t="s">
        <v>165</v>
      </c>
      <c r="B11" s="44">
        <v>0</v>
      </c>
      <c r="C11" s="42"/>
      <c r="D11" s="43" t="s">
        <v>166</v>
      </c>
      <c r="E11" s="41">
        <v>183.9987</v>
      </c>
      <c r="F11" s="41">
        <v>1894.05</v>
      </c>
      <c r="G11" s="43" t="s">
        <v>167</v>
      </c>
      <c r="H11" s="41">
        <v>14855</v>
      </c>
      <c r="I11" s="42">
        <v>24413</v>
      </c>
    </row>
    <row r="12" spans="1:9" ht="13.5" customHeight="1">
      <c r="A12" s="40" t="s">
        <v>168</v>
      </c>
      <c r="B12" s="41">
        <v>1365</v>
      </c>
      <c r="C12" s="42">
        <v>260.6</v>
      </c>
      <c r="D12" s="43" t="s">
        <v>169</v>
      </c>
      <c r="E12" s="41">
        <v>2296.638747</v>
      </c>
      <c r="F12" s="41">
        <v>1959.9</v>
      </c>
      <c r="G12" s="43" t="s">
        <v>170</v>
      </c>
      <c r="H12" s="41">
        <v>0</v>
      </c>
      <c r="I12" s="42"/>
    </row>
    <row r="13" spans="1:9" ht="13.5" customHeight="1">
      <c r="A13" s="45" t="s">
        <v>142</v>
      </c>
      <c r="B13" s="42" t="s">
        <v>142</v>
      </c>
      <c r="C13" s="42"/>
      <c r="D13" s="43" t="s">
        <v>171</v>
      </c>
      <c r="E13" s="41">
        <v>21643.582711000003</v>
      </c>
      <c r="F13" s="41">
        <v>15109.94</v>
      </c>
      <c r="G13" s="43" t="s">
        <v>172</v>
      </c>
      <c r="H13" s="41">
        <v>0</v>
      </c>
      <c r="I13" s="42"/>
    </row>
    <row r="14" spans="1:9" ht="13.5" customHeight="1">
      <c r="A14" s="40" t="s">
        <v>142</v>
      </c>
      <c r="B14" s="42" t="s">
        <v>142</v>
      </c>
      <c r="C14" s="42"/>
      <c r="D14" s="43" t="s">
        <v>173</v>
      </c>
      <c r="E14" s="41">
        <v>40486.042816</v>
      </c>
      <c r="F14" s="41">
        <v>49532.55</v>
      </c>
      <c r="G14" s="43" t="s">
        <v>174</v>
      </c>
      <c r="H14" s="41">
        <v>0</v>
      </c>
      <c r="I14" s="42"/>
    </row>
    <row r="15" spans="1:9" ht="13.5" customHeight="1">
      <c r="A15" s="40" t="s">
        <v>142</v>
      </c>
      <c r="B15" s="42" t="s">
        <v>142</v>
      </c>
      <c r="C15" s="42"/>
      <c r="D15" s="43" t="s">
        <v>175</v>
      </c>
      <c r="E15" s="41">
        <v>4350.574282</v>
      </c>
      <c r="F15" s="41">
        <v>1739.3</v>
      </c>
      <c r="G15" s="43" t="s">
        <v>142</v>
      </c>
      <c r="H15" s="46" t="s">
        <v>142</v>
      </c>
      <c r="I15" s="42"/>
    </row>
    <row r="16" spans="1:9" ht="13.5" customHeight="1">
      <c r="A16" s="40" t="s">
        <v>142</v>
      </c>
      <c r="B16" s="42" t="s">
        <v>142</v>
      </c>
      <c r="C16" s="42"/>
      <c r="D16" s="43" t="s">
        <v>176</v>
      </c>
      <c r="E16" s="41">
        <v>4920.045409</v>
      </c>
      <c r="F16" s="41">
        <v>22267.88</v>
      </c>
      <c r="G16" s="42" t="s">
        <v>177</v>
      </c>
      <c r="H16" s="46" t="s">
        <v>178</v>
      </c>
      <c r="I16" s="42"/>
    </row>
    <row r="17" spans="1:9" ht="13.5" customHeight="1">
      <c r="A17" s="40" t="s">
        <v>142</v>
      </c>
      <c r="B17" s="42" t="s">
        <v>142</v>
      </c>
      <c r="C17" s="42"/>
      <c r="D17" s="43" t="s">
        <v>179</v>
      </c>
      <c r="E17" s="41">
        <v>29356.571718</v>
      </c>
      <c r="F17" s="41">
        <v>36009.41</v>
      </c>
      <c r="G17" s="43" t="s">
        <v>180</v>
      </c>
      <c r="H17" s="41">
        <v>189530</v>
      </c>
      <c r="I17" s="42">
        <f>I18+I19+I20+I21+I22+I23+I24+I25</f>
        <v>223324.90000000002</v>
      </c>
    </row>
    <row r="18" spans="1:9" ht="13.5" customHeight="1">
      <c r="A18" s="40" t="s">
        <v>142</v>
      </c>
      <c r="B18" s="42" t="s">
        <v>142</v>
      </c>
      <c r="C18" s="42"/>
      <c r="D18" s="43" t="s">
        <v>181</v>
      </c>
      <c r="E18" s="41">
        <v>8051.796683</v>
      </c>
      <c r="F18" s="41">
        <v>5194.36</v>
      </c>
      <c r="G18" s="43" t="s">
        <v>182</v>
      </c>
      <c r="H18" s="41">
        <v>70059</v>
      </c>
      <c r="I18" s="42">
        <v>79845.89</v>
      </c>
    </row>
    <row r="19" spans="1:9" ht="13.5" customHeight="1">
      <c r="A19" s="40" t="s">
        <v>142</v>
      </c>
      <c r="B19" s="42" t="s">
        <v>142</v>
      </c>
      <c r="C19" s="42"/>
      <c r="D19" s="43" t="s">
        <v>183</v>
      </c>
      <c r="E19" s="41">
        <v>1044.312845</v>
      </c>
      <c r="F19" s="41">
        <v>504.7</v>
      </c>
      <c r="G19" s="43" t="s">
        <v>184</v>
      </c>
      <c r="H19" s="41">
        <v>42104</v>
      </c>
      <c r="I19" s="42">
        <v>39628.12</v>
      </c>
    </row>
    <row r="20" spans="1:12" ht="13.5" customHeight="1">
      <c r="A20" s="40" t="s">
        <v>142</v>
      </c>
      <c r="B20" s="42" t="s">
        <v>142</v>
      </c>
      <c r="C20" s="42"/>
      <c r="D20" s="43" t="s">
        <v>185</v>
      </c>
      <c r="E20" s="41">
        <v>1384.571545</v>
      </c>
      <c r="F20" s="41">
        <v>1025.86</v>
      </c>
      <c r="G20" s="43" t="s">
        <v>186</v>
      </c>
      <c r="H20" s="41">
        <v>38024</v>
      </c>
      <c r="I20" s="42">
        <v>39489.13</v>
      </c>
      <c r="L20" s="56"/>
    </row>
    <row r="21" spans="1:9" ht="13.5" customHeight="1">
      <c r="A21" s="40" t="s">
        <v>142</v>
      </c>
      <c r="B21" s="42" t="s">
        <v>142</v>
      </c>
      <c r="C21" s="42"/>
      <c r="D21" s="43" t="s">
        <v>187</v>
      </c>
      <c r="E21" s="41">
        <v>10</v>
      </c>
      <c r="F21" s="41">
        <v>0</v>
      </c>
      <c r="G21" s="43" t="s">
        <v>188</v>
      </c>
      <c r="H21" s="41">
        <v>135</v>
      </c>
      <c r="I21" s="42">
        <v>1447.57</v>
      </c>
    </row>
    <row r="22" spans="1:9" ht="13.5" customHeight="1">
      <c r="A22" s="40" t="s">
        <v>142</v>
      </c>
      <c r="B22" s="42" t="s">
        <v>142</v>
      </c>
      <c r="C22" s="42"/>
      <c r="D22" s="43" t="s">
        <v>189</v>
      </c>
      <c r="E22" s="41">
        <v>0</v>
      </c>
      <c r="F22" s="41">
        <v>614.02</v>
      </c>
      <c r="G22" s="43" t="s">
        <v>190</v>
      </c>
      <c r="H22" s="41">
        <v>10255</v>
      </c>
      <c r="I22" s="42">
        <v>106.68</v>
      </c>
    </row>
    <row r="23" spans="1:9" ht="13.5" customHeight="1">
      <c r="A23" s="40" t="s">
        <v>142</v>
      </c>
      <c r="B23" s="42" t="s">
        <v>142</v>
      </c>
      <c r="C23" s="42"/>
      <c r="D23" s="43" t="s">
        <v>191</v>
      </c>
      <c r="E23" s="41">
        <v>1924.877823</v>
      </c>
      <c r="F23" s="41">
        <v>1421.7</v>
      </c>
      <c r="G23" s="43" t="s">
        <v>192</v>
      </c>
      <c r="H23" s="41">
        <v>28559</v>
      </c>
      <c r="I23" s="42">
        <v>21202.95</v>
      </c>
    </row>
    <row r="24" spans="1:9" ht="13.5" customHeight="1">
      <c r="A24" s="40" t="s">
        <v>142</v>
      </c>
      <c r="B24" s="42" t="s">
        <v>142</v>
      </c>
      <c r="C24" s="42"/>
      <c r="D24" s="43" t="s">
        <v>193</v>
      </c>
      <c r="E24" s="41">
        <v>1732.022215</v>
      </c>
      <c r="F24" s="41">
        <v>1563.12</v>
      </c>
      <c r="G24" s="43" t="s">
        <v>194</v>
      </c>
      <c r="H24" s="41">
        <v>40</v>
      </c>
      <c r="I24" s="42">
        <v>41482.01</v>
      </c>
    </row>
    <row r="25" spans="1:9" ht="13.5" customHeight="1">
      <c r="A25" s="40" t="s">
        <v>142</v>
      </c>
      <c r="B25" s="42" t="s">
        <v>142</v>
      </c>
      <c r="C25" s="42"/>
      <c r="D25" s="43" t="s">
        <v>195</v>
      </c>
      <c r="E25" s="41">
        <v>10</v>
      </c>
      <c r="F25" s="41"/>
      <c r="G25" s="43" t="s">
        <v>196</v>
      </c>
      <c r="H25" s="41">
        <v>329</v>
      </c>
      <c r="I25" s="42">
        <v>122.55</v>
      </c>
    </row>
    <row r="26" spans="1:9" ht="13.5" customHeight="1">
      <c r="A26" s="40" t="s">
        <v>142</v>
      </c>
      <c r="B26" s="42" t="s">
        <v>142</v>
      </c>
      <c r="C26" s="42"/>
      <c r="D26" s="43" t="s">
        <v>197</v>
      </c>
      <c r="E26" s="41">
        <v>1485.367923</v>
      </c>
      <c r="F26" s="41">
        <v>932.36</v>
      </c>
      <c r="G26" s="43" t="s">
        <v>142</v>
      </c>
      <c r="H26" s="41">
        <v>0</v>
      </c>
      <c r="I26" s="42"/>
    </row>
    <row r="27" spans="1:9" ht="13.5" customHeight="1">
      <c r="A27" s="40" t="s">
        <v>142</v>
      </c>
      <c r="B27" s="42" t="s">
        <v>142</v>
      </c>
      <c r="C27" s="42"/>
      <c r="D27" s="43" t="s">
        <v>198</v>
      </c>
      <c r="E27" s="41">
        <v>0</v>
      </c>
      <c r="F27" s="41"/>
      <c r="G27" s="43" t="s">
        <v>142</v>
      </c>
      <c r="H27" s="41">
        <v>25</v>
      </c>
      <c r="I27" s="42"/>
    </row>
    <row r="28" spans="1:9" ht="13.5" customHeight="1">
      <c r="A28" s="40" t="s">
        <v>142</v>
      </c>
      <c r="B28" s="42" t="s">
        <v>142</v>
      </c>
      <c r="C28" s="42"/>
      <c r="D28" s="43" t="s">
        <v>199</v>
      </c>
      <c r="E28" s="42">
        <v>0</v>
      </c>
      <c r="F28" s="42">
        <v>298</v>
      </c>
      <c r="G28" s="43"/>
      <c r="H28" s="42" t="s">
        <v>142</v>
      </c>
      <c r="I28" s="42"/>
    </row>
    <row r="29" spans="1:9" ht="13.5" customHeight="1">
      <c r="A29" s="47" t="s">
        <v>200</v>
      </c>
      <c r="B29" s="41">
        <v>196158</v>
      </c>
      <c r="C29" s="41">
        <f>C6+C8+C9+C12</f>
        <v>225662.46</v>
      </c>
      <c r="D29" s="220" t="s">
        <v>201</v>
      </c>
      <c r="E29" s="220" t="s">
        <v>142</v>
      </c>
      <c r="F29" s="220"/>
      <c r="G29" s="220" t="s">
        <v>142</v>
      </c>
      <c r="H29" s="41">
        <v>189530</v>
      </c>
      <c r="I29" s="41">
        <v>223324.9</v>
      </c>
    </row>
    <row r="30" spans="1:9" ht="13.5" customHeight="1">
      <c r="A30" s="40" t="s">
        <v>202</v>
      </c>
      <c r="B30" s="41">
        <v>395</v>
      </c>
      <c r="C30" s="41"/>
      <c r="D30" s="221" t="s">
        <v>203</v>
      </c>
      <c r="E30" s="221" t="s">
        <v>142</v>
      </c>
      <c r="F30" s="221"/>
      <c r="G30" s="221" t="s">
        <v>142</v>
      </c>
      <c r="H30" s="41">
        <v>648</v>
      </c>
      <c r="I30" s="42">
        <v>823.37</v>
      </c>
    </row>
    <row r="31" spans="1:9" ht="13.5" customHeight="1">
      <c r="A31" s="40" t="s">
        <v>204</v>
      </c>
      <c r="B31" s="41">
        <v>10064</v>
      </c>
      <c r="C31" s="41">
        <v>16497.52</v>
      </c>
      <c r="D31" s="221" t="s">
        <v>205</v>
      </c>
      <c r="E31" s="221" t="s">
        <v>142</v>
      </c>
      <c r="F31" s="221"/>
      <c r="G31" s="221" t="s">
        <v>206</v>
      </c>
      <c r="H31" s="41">
        <v>0</v>
      </c>
      <c r="I31" s="42"/>
    </row>
    <row r="32" spans="1:9" ht="13.5" customHeight="1">
      <c r="A32" s="40" t="s">
        <v>207</v>
      </c>
      <c r="B32" s="41">
        <v>6488</v>
      </c>
      <c r="C32" s="41"/>
      <c r="D32" s="221" t="s">
        <v>208</v>
      </c>
      <c r="E32" s="221" t="s">
        <v>142</v>
      </c>
      <c r="F32" s="221"/>
      <c r="G32" s="221" t="s">
        <v>209</v>
      </c>
      <c r="H32" s="41">
        <v>218</v>
      </c>
      <c r="I32" s="42"/>
    </row>
    <row r="33" spans="1:9" ht="13.5" customHeight="1">
      <c r="A33" s="40" t="s">
        <v>210</v>
      </c>
      <c r="B33" s="41">
        <v>3576</v>
      </c>
      <c r="C33" s="41"/>
      <c r="D33" s="221" t="s">
        <v>211</v>
      </c>
      <c r="E33" s="221" t="s">
        <v>142</v>
      </c>
      <c r="F33" s="221"/>
      <c r="G33" s="221" t="s">
        <v>212</v>
      </c>
      <c r="H33" s="41">
        <v>348</v>
      </c>
      <c r="I33" s="42"/>
    </row>
    <row r="34" spans="1:9" ht="13.5" customHeight="1">
      <c r="A34" s="40" t="s">
        <v>213</v>
      </c>
      <c r="B34" s="44">
        <v>0</v>
      </c>
      <c r="C34" s="44"/>
      <c r="D34" s="221" t="s">
        <v>214</v>
      </c>
      <c r="E34" s="221" t="s">
        <v>142</v>
      </c>
      <c r="F34" s="221"/>
      <c r="G34" s="221" t="s">
        <v>215</v>
      </c>
      <c r="H34" s="41">
        <v>82</v>
      </c>
      <c r="I34" s="42"/>
    </row>
    <row r="35" spans="1:9" ht="13.5" customHeight="1">
      <c r="A35" s="40" t="s">
        <v>142</v>
      </c>
      <c r="B35" s="44" t="s">
        <v>142</v>
      </c>
      <c r="C35" s="44" t="s">
        <v>142</v>
      </c>
      <c r="D35" s="221" t="s">
        <v>216</v>
      </c>
      <c r="E35" s="221" t="s">
        <v>142</v>
      </c>
      <c r="F35" s="221"/>
      <c r="G35" s="221" t="s">
        <v>217</v>
      </c>
      <c r="H35" s="41">
        <v>16438</v>
      </c>
      <c r="I35" s="42">
        <v>18011.69</v>
      </c>
    </row>
    <row r="36" spans="1:9" ht="13.5" customHeight="1">
      <c r="A36" s="40" t="s">
        <v>142</v>
      </c>
      <c r="B36" s="44" t="s">
        <v>142</v>
      </c>
      <c r="C36" s="44" t="s">
        <v>142</v>
      </c>
      <c r="D36" s="221" t="s">
        <v>207</v>
      </c>
      <c r="E36" s="221" t="s">
        <v>142</v>
      </c>
      <c r="F36" s="221"/>
      <c r="G36" s="221" t="s">
        <v>142</v>
      </c>
      <c r="H36" s="41">
        <v>8212</v>
      </c>
      <c r="I36" s="42"/>
    </row>
    <row r="37" spans="1:9" ht="13.5" customHeight="1">
      <c r="A37" s="40" t="s">
        <v>142</v>
      </c>
      <c r="B37" s="49" t="s">
        <v>142</v>
      </c>
      <c r="C37" s="49" t="s">
        <v>142</v>
      </c>
      <c r="D37" s="221" t="s">
        <v>210</v>
      </c>
      <c r="E37" s="221" t="s">
        <v>142</v>
      </c>
      <c r="F37" s="221"/>
      <c r="G37" s="221" t="s">
        <v>142</v>
      </c>
      <c r="H37" s="41">
        <v>8226</v>
      </c>
      <c r="I37" s="42"/>
    </row>
    <row r="38" spans="1:9" ht="13.5" customHeight="1">
      <c r="A38" s="40" t="s">
        <v>142</v>
      </c>
      <c r="B38" s="42" t="s">
        <v>142</v>
      </c>
      <c r="C38" s="42"/>
      <c r="D38" s="221" t="s">
        <v>213</v>
      </c>
      <c r="E38" s="221" t="s">
        <v>142</v>
      </c>
      <c r="F38" s="221"/>
      <c r="G38" s="221" t="s">
        <v>142</v>
      </c>
      <c r="H38" s="41">
        <v>0</v>
      </c>
      <c r="I38" s="42"/>
    </row>
    <row r="39" spans="1:9" ht="13.5" customHeight="1">
      <c r="A39" s="47" t="s">
        <v>218</v>
      </c>
      <c r="B39" s="48">
        <f>B29+B30+B31</f>
        <v>206617</v>
      </c>
      <c r="C39" s="48">
        <v>242160</v>
      </c>
      <c r="D39" s="220" t="s">
        <v>219</v>
      </c>
      <c r="E39" s="220" t="s">
        <v>142</v>
      </c>
      <c r="F39" s="220"/>
      <c r="G39" s="220" t="s">
        <v>142</v>
      </c>
      <c r="H39" s="50">
        <v>206617</v>
      </c>
      <c r="I39" s="48">
        <v>242160</v>
      </c>
    </row>
    <row r="40" spans="1:9" ht="13.5">
      <c r="A40" s="222"/>
      <c r="B40" s="222"/>
      <c r="C40" s="51"/>
      <c r="D40" s="52" t="s">
        <v>142</v>
      </c>
      <c r="E40" s="53" t="s">
        <v>142</v>
      </c>
      <c r="F40" s="53"/>
      <c r="G40" s="52" t="s">
        <v>142</v>
      </c>
      <c r="H40" s="54" t="s">
        <v>142</v>
      </c>
      <c r="I40" s="53" t="s">
        <v>142</v>
      </c>
    </row>
  </sheetData>
  <sheetProtection/>
  <mergeCells count="15">
    <mergeCell ref="D38:G38"/>
    <mergeCell ref="D39:G39"/>
    <mergeCell ref="A40:B40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A3:C3"/>
    <mergeCell ref="D3:I3"/>
    <mergeCell ref="D29:G29"/>
  </mergeCells>
  <printOptions/>
  <pageMargins left="0.3937007874015748" right="0.3937007874015748" top="0.3937007874015748" bottom="0.3937007874015748" header="0.31496062992125984" footer="0.2362204724409449"/>
  <pageSetup fitToWidth="0" horizontalDpi="600" verticalDpi="600" orientation="landscape" paperSize="9" scale="95"/>
  <headerFooter alignWithMargins="0">
    <oddFooter>&amp;C26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09">
      <selection activeCell="N127" sqref="N127"/>
    </sheetView>
  </sheetViews>
  <sheetFormatPr defaultColWidth="7.125" defaultRowHeight="13.5"/>
  <cols>
    <col min="1" max="1" width="12.875" style="2" customWidth="1"/>
    <col min="2" max="2" width="11.25390625" style="2" customWidth="1"/>
    <col min="3" max="3" width="10.125" style="2" customWidth="1"/>
    <col min="4" max="4" width="9.375" style="2" customWidth="1"/>
    <col min="5" max="5" width="10.125" style="2" customWidth="1"/>
    <col min="6" max="6" width="9.25390625" style="2" customWidth="1"/>
    <col min="7" max="7" width="9.875" style="2" customWidth="1"/>
    <col min="8" max="8" width="9.75390625" style="2" customWidth="1"/>
    <col min="9" max="9" width="10.125" style="2" customWidth="1"/>
    <col min="10" max="10" width="10.50390625" style="2" customWidth="1"/>
    <col min="11" max="11" width="9.125" style="2" customWidth="1"/>
    <col min="12" max="16384" width="7.125" style="2" customWidth="1"/>
  </cols>
  <sheetData>
    <row r="1" spans="1:11" ht="33" customHeight="1">
      <c r="A1" s="223" t="s">
        <v>220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0" ht="7.5" customHeight="1">
      <c r="A2" s="3"/>
      <c r="B2" s="224"/>
      <c r="C2" s="224"/>
      <c r="D2" s="224"/>
      <c r="E2" s="224"/>
      <c r="F2" s="224"/>
      <c r="G2" s="224"/>
      <c r="J2" s="14" t="s">
        <v>106</v>
      </c>
    </row>
    <row r="3" spans="1:11" ht="16.5" customHeight="1">
      <c r="A3" s="226" t="s">
        <v>221</v>
      </c>
      <c r="B3" s="225" t="s">
        <v>222</v>
      </c>
      <c r="C3" s="225"/>
      <c r="D3" s="225"/>
      <c r="E3" s="225"/>
      <c r="F3" s="225"/>
      <c r="G3" s="225" t="s">
        <v>223</v>
      </c>
      <c r="H3" s="225"/>
      <c r="I3" s="225"/>
      <c r="J3" s="225"/>
      <c r="K3" s="225"/>
    </row>
    <row r="4" spans="1:11" ht="19.5" customHeight="1">
      <c r="A4" s="226"/>
      <c r="B4" s="226" t="s">
        <v>224</v>
      </c>
      <c r="C4" s="226" t="s">
        <v>225</v>
      </c>
      <c r="D4" s="226" t="s">
        <v>226</v>
      </c>
      <c r="E4" s="226"/>
      <c r="F4" s="227" t="s">
        <v>227</v>
      </c>
      <c r="G4" s="226" t="s">
        <v>228</v>
      </c>
      <c r="H4" s="226" t="s">
        <v>225</v>
      </c>
      <c r="I4" s="226" t="s">
        <v>226</v>
      </c>
      <c r="J4" s="226"/>
      <c r="K4" s="227" t="s">
        <v>227</v>
      </c>
    </row>
    <row r="5" spans="1:11" ht="25.5" customHeight="1">
      <c r="A5" s="226"/>
      <c r="B5" s="226"/>
      <c r="C5" s="226"/>
      <c r="D5" s="4" t="s">
        <v>229</v>
      </c>
      <c r="E5" s="4" t="s">
        <v>230</v>
      </c>
      <c r="F5" s="227"/>
      <c r="G5" s="226"/>
      <c r="H5" s="226"/>
      <c r="I5" s="4" t="s">
        <v>229</v>
      </c>
      <c r="J5" s="4" t="s">
        <v>230</v>
      </c>
      <c r="K5" s="227"/>
    </row>
    <row r="6" spans="1:11" ht="19.5" customHeight="1">
      <c r="A6" s="5" t="s">
        <v>231</v>
      </c>
      <c r="B6" s="6">
        <v>86</v>
      </c>
      <c r="C6" s="7">
        <v>62</v>
      </c>
      <c r="D6" s="8">
        <v>0</v>
      </c>
      <c r="E6" s="6">
        <v>24</v>
      </c>
      <c r="F6" s="9">
        <v>0</v>
      </c>
      <c r="G6" s="10">
        <v>62.13</v>
      </c>
      <c r="H6" s="10">
        <v>46.47</v>
      </c>
      <c r="I6" s="10">
        <v>0</v>
      </c>
      <c r="J6" s="10">
        <v>15.66</v>
      </c>
      <c r="K6" s="15">
        <v>0</v>
      </c>
    </row>
    <row r="7" spans="1:11" ht="19.5" customHeight="1">
      <c r="A7" s="5" t="s">
        <v>232</v>
      </c>
      <c r="B7" s="6">
        <v>30</v>
      </c>
      <c r="C7" s="7">
        <v>21</v>
      </c>
      <c r="D7" s="8">
        <v>0</v>
      </c>
      <c r="E7" s="6">
        <v>9</v>
      </c>
      <c r="F7" s="9">
        <v>0</v>
      </c>
      <c r="G7" s="11">
        <f>H7+I7+J7+K7</f>
        <v>8.74</v>
      </c>
      <c r="H7" s="11">
        <v>0.05</v>
      </c>
      <c r="I7" s="11">
        <v>0</v>
      </c>
      <c r="J7" s="16">
        <v>8.69</v>
      </c>
      <c r="K7" s="17">
        <v>0</v>
      </c>
    </row>
    <row r="8" spans="1:11" ht="19.5" customHeight="1">
      <c r="A8" s="5" t="s">
        <v>233</v>
      </c>
      <c r="B8" s="6">
        <v>24</v>
      </c>
      <c r="C8" s="7">
        <v>18.5</v>
      </c>
      <c r="D8" s="8">
        <v>0</v>
      </c>
      <c r="E8" s="6">
        <v>5.5</v>
      </c>
      <c r="F8" s="9">
        <v>0</v>
      </c>
      <c r="G8" s="11">
        <f aca="true" t="shared" si="0" ref="G8:G28">H8+I8+J8+K8</f>
        <v>18.85</v>
      </c>
      <c r="H8" s="11">
        <v>14.35</v>
      </c>
      <c r="I8" s="11">
        <v>0</v>
      </c>
      <c r="J8" s="16">
        <v>4.5</v>
      </c>
      <c r="K8" s="17">
        <v>0</v>
      </c>
    </row>
    <row r="9" spans="1:11" ht="19.5" customHeight="1">
      <c r="A9" s="5" t="s">
        <v>234</v>
      </c>
      <c r="B9" s="6">
        <v>8.5</v>
      </c>
      <c r="C9" s="7">
        <v>4</v>
      </c>
      <c r="D9" s="8">
        <v>0</v>
      </c>
      <c r="E9" s="6">
        <v>4.5</v>
      </c>
      <c r="F9" s="9">
        <v>0</v>
      </c>
      <c r="G9" s="11">
        <f t="shared" si="0"/>
        <v>2.93</v>
      </c>
      <c r="H9" s="11">
        <v>1.58</v>
      </c>
      <c r="I9" s="11">
        <v>0</v>
      </c>
      <c r="J9" s="16">
        <v>1.35</v>
      </c>
      <c r="K9" s="17">
        <v>0</v>
      </c>
    </row>
    <row r="10" spans="1:11" ht="19.5" customHeight="1">
      <c r="A10" s="5" t="s">
        <v>235</v>
      </c>
      <c r="B10" s="6">
        <v>15</v>
      </c>
      <c r="C10" s="7">
        <v>10.5</v>
      </c>
      <c r="D10" s="8">
        <v>0</v>
      </c>
      <c r="E10" s="6">
        <v>4.5</v>
      </c>
      <c r="F10" s="9">
        <v>0</v>
      </c>
      <c r="G10" s="11">
        <f t="shared" si="0"/>
        <v>9.61</v>
      </c>
      <c r="H10" s="11">
        <v>6.13</v>
      </c>
      <c r="I10" s="11">
        <v>0</v>
      </c>
      <c r="J10" s="16">
        <v>3.48</v>
      </c>
      <c r="K10" s="17">
        <v>0</v>
      </c>
    </row>
    <row r="11" spans="1:11" ht="19.5" customHeight="1">
      <c r="A11" s="5" t="s">
        <v>236</v>
      </c>
      <c r="B11" s="6">
        <v>41</v>
      </c>
      <c r="C11" s="7">
        <v>26.5</v>
      </c>
      <c r="D11" s="8">
        <v>0</v>
      </c>
      <c r="E11" s="6">
        <v>14.5</v>
      </c>
      <c r="F11" s="9">
        <v>0</v>
      </c>
      <c r="G11" s="11">
        <f t="shared" si="0"/>
        <v>18.79</v>
      </c>
      <c r="H11" s="11">
        <v>8.14</v>
      </c>
      <c r="I11" s="11">
        <v>0</v>
      </c>
      <c r="J11" s="16">
        <v>10.65</v>
      </c>
      <c r="K11" s="17">
        <v>0</v>
      </c>
    </row>
    <row r="12" spans="1:11" ht="19.5" customHeight="1">
      <c r="A12" s="5" t="s">
        <v>237</v>
      </c>
      <c r="B12" s="6">
        <v>0.6</v>
      </c>
      <c r="C12" s="7">
        <v>0.6</v>
      </c>
      <c r="D12" s="8">
        <v>0</v>
      </c>
      <c r="E12" s="6">
        <v>0</v>
      </c>
      <c r="F12" s="9">
        <v>0</v>
      </c>
      <c r="G12" s="11">
        <f t="shared" si="0"/>
        <v>0</v>
      </c>
      <c r="H12" s="11">
        <v>0</v>
      </c>
      <c r="I12" s="11">
        <v>0</v>
      </c>
      <c r="J12" s="16">
        <v>0</v>
      </c>
      <c r="K12" s="17">
        <v>0</v>
      </c>
    </row>
    <row r="13" spans="1:11" ht="19.5" customHeight="1">
      <c r="A13" s="5" t="s">
        <v>238</v>
      </c>
      <c r="B13" s="6">
        <v>2.8</v>
      </c>
      <c r="C13" s="7">
        <v>2.8</v>
      </c>
      <c r="D13" s="8">
        <v>0</v>
      </c>
      <c r="E13" s="6">
        <v>0</v>
      </c>
      <c r="F13" s="9">
        <v>0</v>
      </c>
      <c r="G13" s="11">
        <f t="shared" si="0"/>
        <v>0.18</v>
      </c>
      <c r="H13" s="11">
        <v>0.18</v>
      </c>
      <c r="I13" s="11">
        <v>0</v>
      </c>
      <c r="J13" s="16">
        <v>0</v>
      </c>
      <c r="K13" s="17">
        <v>0</v>
      </c>
    </row>
    <row r="14" spans="1:11" ht="19.5" customHeight="1">
      <c r="A14" s="5" t="s">
        <v>239</v>
      </c>
      <c r="B14" s="6">
        <v>50</v>
      </c>
      <c r="C14" s="7">
        <v>37</v>
      </c>
      <c r="D14" s="8">
        <v>0</v>
      </c>
      <c r="E14" s="6">
        <v>13</v>
      </c>
      <c r="F14" s="9">
        <v>0</v>
      </c>
      <c r="G14" s="11">
        <f t="shared" si="0"/>
        <v>11.84</v>
      </c>
      <c r="H14" s="11">
        <v>5.03</v>
      </c>
      <c r="I14" s="11">
        <v>0</v>
      </c>
      <c r="J14" s="16">
        <v>6.81</v>
      </c>
      <c r="K14" s="17">
        <v>0</v>
      </c>
    </row>
    <row r="15" spans="1:11" ht="19.5" customHeight="1">
      <c r="A15" s="5" t="s">
        <v>240</v>
      </c>
      <c r="B15" s="6">
        <v>50</v>
      </c>
      <c r="C15" s="7">
        <v>37</v>
      </c>
      <c r="D15" s="8">
        <v>0</v>
      </c>
      <c r="E15" s="6">
        <v>13</v>
      </c>
      <c r="F15" s="9">
        <v>0</v>
      </c>
      <c r="G15" s="11">
        <f t="shared" si="0"/>
        <v>19.17</v>
      </c>
      <c r="H15" s="11">
        <v>6.36</v>
      </c>
      <c r="I15" s="11">
        <v>0</v>
      </c>
      <c r="J15" s="16">
        <v>12.81</v>
      </c>
      <c r="K15" s="17">
        <v>0</v>
      </c>
    </row>
    <row r="16" spans="1:11" ht="19.5" customHeight="1">
      <c r="A16" s="5" t="s">
        <v>241</v>
      </c>
      <c r="B16" s="6">
        <v>80</v>
      </c>
      <c r="C16" s="7">
        <v>40</v>
      </c>
      <c r="D16" s="8">
        <v>0</v>
      </c>
      <c r="E16" s="6">
        <v>40</v>
      </c>
      <c r="F16" s="9">
        <v>0</v>
      </c>
      <c r="G16" s="11">
        <f t="shared" si="0"/>
        <v>33.870000000000005</v>
      </c>
      <c r="H16" s="11">
        <v>4.73</v>
      </c>
      <c r="I16" s="11">
        <v>0</v>
      </c>
      <c r="J16" s="16">
        <v>29.14</v>
      </c>
      <c r="K16" s="17">
        <v>0</v>
      </c>
    </row>
    <row r="17" spans="1:11" ht="19.5" customHeight="1">
      <c r="A17" s="5" t="s">
        <v>242</v>
      </c>
      <c r="B17" s="6">
        <v>140.5</v>
      </c>
      <c r="C17" s="7">
        <v>3.5</v>
      </c>
      <c r="D17" s="8">
        <v>54</v>
      </c>
      <c r="E17" s="6">
        <v>83</v>
      </c>
      <c r="F17" s="9">
        <v>0</v>
      </c>
      <c r="G17" s="11">
        <f t="shared" si="0"/>
        <v>66.61999999999999</v>
      </c>
      <c r="H17" s="11">
        <v>0.21</v>
      </c>
      <c r="I17" s="11">
        <v>0</v>
      </c>
      <c r="J17" s="16">
        <v>66.41</v>
      </c>
      <c r="K17" s="17">
        <v>0</v>
      </c>
    </row>
    <row r="18" spans="1:11" ht="19.5" customHeight="1">
      <c r="A18" s="5" t="s">
        <v>243</v>
      </c>
      <c r="B18" s="6">
        <v>170</v>
      </c>
      <c r="C18" s="7">
        <v>45</v>
      </c>
      <c r="D18" s="8">
        <v>0</v>
      </c>
      <c r="E18" s="6">
        <v>125</v>
      </c>
      <c r="F18" s="9">
        <v>0</v>
      </c>
      <c r="G18" s="11">
        <f t="shared" si="0"/>
        <v>103.13</v>
      </c>
      <c r="H18" s="11">
        <v>11.8</v>
      </c>
      <c r="I18" s="11">
        <v>0</v>
      </c>
      <c r="J18" s="16">
        <v>91.33</v>
      </c>
      <c r="K18" s="17">
        <v>0</v>
      </c>
    </row>
    <row r="19" spans="1:11" ht="19.5" customHeight="1">
      <c r="A19" s="5" t="s">
        <v>244</v>
      </c>
      <c r="B19" s="6">
        <v>24</v>
      </c>
      <c r="C19" s="7">
        <v>16</v>
      </c>
      <c r="D19" s="8">
        <v>0</v>
      </c>
      <c r="E19" s="6">
        <v>8</v>
      </c>
      <c r="F19" s="9">
        <v>0</v>
      </c>
      <c r="G19" s="11">
        <f t="shared" si="0"/>
        <v>31.590000000000003</v>
      </c>
      <c r="H19" s="11">
        <v>1.92</v>
      </c>
      <c r="I19" s="11">
        <v>25</v>
      </c>
      <c r="J19" s="16">
        <v>4.67</v>
      </c>
      <c r="K19" s="17">
        <v>0</v>
      </c>
    </row>
    <row r="20" spans="1:11" ht="19.5" customHeight="1">
      <c r="A20" s="5" t="s">
        <v>245</v>
      </c>
      <c r="B20" s="6">
        <v>40.8</v>
      </c>
      <c r="C20" s="7">
        <v>12.8</v>
      </c>
      <c r="D20" s="8">
        <v>0</v>
      </c>
      <c r="E20" s="6">
        <v>28</v>
      </c>
      <c r="F20" s="9">
        <v>0</v>
      </c>
      <c r="G20" s="11">
        <f t="shared" si="0"/>
        <v>47.81</v>
      </c>
      <c r="H20" s="11">
        <v>7.79</v>
      </c>
      <c r="I20" s="11">
        <v>12.07</v>
      </c>
      <c r="J20" s="16">
        <v>27.95</v>
      </c>
      <c r="K20" s="17">
        <v>0</v>
      </c>
    </row>
    <row r="21" spans="1:11" ht="19.5" customHeight="1">
      <c r="A21" s="5" t="s">
        <v>246</v>
      </c>
      <c r="B21" s="6">
        <v>53.2</v>
      </c>
      <c r="C21" s="7">
        <v>17.2</v>
      </c>
      <c r="D21" s="8">
        <v>0</v>
      </c>
      <c r="E21" s="6">
        <v>36</v>
      </c>
      <c r="F21" s="9">
        <v>0</v>
      </c>
      <c r="G21" s="11">
        <f t="shared" si="0"/>
        <v>10.99</v>
      </c>
      <c r="H21" s="11">
        <v>3.21</v>
      </c>
      <c r="I21" s="11">
        <v>0</v>
      </c>
      <c r="J21" s="16">
        <v>7.78</v>
      </c>
      <c r="K21" s="17">
        <v>0</v>
      </c>
    </row>
    <row r="22" spans="1:11" ht="19.5" customHeight="1">
      <c r="A22" s="5" t="s">
        <v>247</v>
      </c>
      <c r="B22" s="6">
        <v>54</v>
      </c>
      <c r="C22" s="7">
        <v>45</v>
      </c>
      <c r="D22" s="8">
        <v>0</v>
      </c>
      <c r="E22" s="6">
        <v>9</v>
      </c>
      <c r="F22" s="9">
        <v>0</v>
      </c>
      <c r="G22" s="11">
        <f t="shared" si="0"/>
        <v>17.17</v>
      </c>
      <c r="H22" s="11">
        <v>9.58</v>
      </c>
      <c r="I22" s="11">
        <v>0</v>
      </c>
      <c r="J22" s="16">
        <v>7.59</v>
      </c>
      <c r="K22" s="17">
        <v>0</v>
      </c>
    </row>
    <row r="23" spans="1:11" ht="19.5" customHeight="1">
      <c r="A23" s="5" t="s">
        <v>248</v>
      </c>
      <c r="B23" s="6">
        <v>7</v>
      </c>
      <c r="C23" s="7">
        <v>4</v>
      </c>
      <c r="D23" s="8">
        <v>0</v>
      </c>
      <c r="E23" s="6">
        <v>3</v>
      </c>
      <c r="F23" s="9">
        <v>0</v>
      </c>
      <c r="G23" s="11">
        <f t="shared" si="0"/>
        <v>6.99</v>
      </c>
      <c r="H23" s="11">
        <v>3.99</v>
      </c>
      <c r="I23" s="11">
        <v>0</v>
      </c>
      <c r="J23" s="16">
        <v>3</v>
      </c>
      <c r="K23" s="17">
        <v>0</v>
      </c>
    </row>
    <row r="24" spans="1:11" ht="19.5" customHeight="1">
      <c r="A24" s="5" t="s">
        <v>249</v>
      </c>
      <c r="B24" s="6">
        <v>17.5</v>
      </c>
      <c r="C24" s="7">
        <v>13</v>
      </c>
      <c r="D24" s="8">
        <v>0</v>
      </c>
      <c r="E24" s="6">
        <v>4.5</v>
      </c>
      <c r="F24" s="9">
        <v>0</v>
      </c>
      <c r="G24" s="11">
        <f t="shared" si="0"/>
        <v>5.25</v>
      </c>
      <c r="H24" s="11">
        <v>0.95</v>
      </c>
      <c r="I24" s="11">
        <v>0</v>
      </c>
      <c r="J24" s="16">
        <v>4.3</v>
      </c>
      <c r="K24" s="17">
        <v>0</v>
      </c>
    </row>
    <row r="25" spans="1:11" ht="19.5" customHeight="1">
      <c r="A25" s="5" t="s">
        <v>250</v>
      </c>
      <c r="B25" s="6">
        <v>7.8</v>
      </c>
      <c r="C25" s="7">
        <v>1.8</v>
      </c>
      <c r="D25" s="8">
        <v>0</v>
      </c>
      <c r="E25" s="6">
        <v>6</v>
      </c>
      <c r="F25" s="9">
        <v>0</v>
      </c>
      <c r="G25" s="11">
        <f t="shared" si="0"/>
        <v>6.63</v>
      </c>
      <c r="H25" s="11">
        <v>1.42</v>
      </c>
      <c r="I25" s="11">
        <v>0</v>
      </c>
      <c r="J25" s="16">
        <v>5.21</v>
      </c>
      <c r="K25" s="17">
        <v>0</v>
      </c>
    </row>
    <row r="26" spans="1:11" ht="19.5" customHeight="1">
      <c r="A26" s="5" t="s">
        <v>251</v>
      </c>
      <c r="B26" s="6">
        <v>0.5</v>
      </c>
      <c r="C26" s="7">
        <v>0.5</v>
      </c>
      <c r="D26" s="8">
        <v>0</v>
      </c>
      <c r="E26" s="6">
        <v>0</v>
      </c>
      <c r="F26" s="9">
        <v>0</v>
      </c>
      <c r="G26" s="11">
        <f t="shared" si="0"/>
        <v>0</v>
      </c>
      <c r="H26" s="11">
        <v>0</v>
      </c>
      <c r="I26" s="11">
        <v>0</v>
      </c>
      <c r="J26" s="16">
        <v>0</v>
      </c>
      <c r="K26" s="17">
        <v>0</v>
      </c>
    </row>
    <row r="27" spans="1:11" ht="19.5" customHeight="1">
      <c r="A27" s="5" t="s">
        <v>252</v>
      </c>
      <c r="B27" s="6">
        <v>11.6</v>
      </c>
      <c r="C27" s="7">
        <v>7.6</v>
      </c>
      <c r="D27" s="8">
        <v>0</v>
      </c>
      <c r="E27" s="6">
        <v>4</v>
      </c>
      <c r="F27" s="9">
        <v>0</v>
      </c>
      <c r="G27" s="11">
        <f t="shared" si="0"/>
        <v>6.68</v>
      </c>
      <c r="H27" s="11">
        <v>2.78</v>
      </c>
      <c r="I27" s="11">
        <v>0</v>
      </c>
      <c r="J27" s="16">
        <v>3.9</v>
      </c>
      <c r="K27" s="17">
        <v>0</v>
      </c>
    </row>
    <row r="28" spans="1:11" ht="19.5" customHeight="1">
      <c r="A28" s="5" t="s">
        <v>253</v>
      </c>
      <c r="B28" s="6">
        <v>8</v>
      </c>
      <c r="C28" s="7">
        <v>5</v>
      </c>
      <c r="D28" s="8">
        <v>0</v>
      </c>
      <c r="E28" s="6">
        <v>3</v>
      </c>
      <c r="F28" s="9">
        <v>0</v>
      </c>
      <c r="G28" s="11">
        <f t="shared" si="0"/>
        <v>2.27</v>
      </c>
      <c r="H28" s="11">
        <v>1.2</v>
      </c>
      <c r="I28" s="11">
        <v>0</v>
      </c>
      <c r="J28" s="16">
        <v>1.07</v>
      </c>
      <c r="K28" s="17">
        <v>0</v>
      </c>
    </row>
    <row r="29" spans="1:11" ht="19.5" customHeight="1">
      <c r="A29" s="5" t="s">
        <v>254</v>
      </c>
      <c r="B29" s="6">
        <v>1.5</v>
      </c>
      <c r="C29" s="7">
        <v>1.5</v>
      </c>
      <c r="D29" s="8">
        <v>0</v>
      </c>
      <c r="E29" s="6">
        <v>0</v>
      </c>
      <c r="F29" s="9">
        <v>0</v>
      </c>
      <c r="G29" s="11">
        <f aca="true" t="shared" si="1" ref="G29:G92">H29+I29+J29+K29</f>
        <v>0</v>
      </c>
      <c r="H29" s="11">
        <v>0</v>
      </c>
      <c r="I29" s="11">
        <v>0</v>
      </c>
      <c r="J29" s="11">
        <v>0</v>
      </c>
      <c r="K29" s="17">
        <v>0</v>
      </c>
    </row>
    <row r="30" spans="1:11" ht="19.5" customHeight="1">
      <c r="A30" s="5" t="s">
        <v>255</v>
      </c>
      <c r="B30" s="6">
        <v>14</v>
      </c>
      <c r="C30" s="7">
        <v>10</v>
      </c>
      <c r="D30" s="8">
        <v>0</v>
      </c>
      <c r="E30" s="6">
        <v>4</v>
      </c>
      <c r="F30" s="9">
        <v>0</v>
      </c>
      <c r="G30" s="11">
        <f t="shared" si="1"/>
        <v>4.609999999999999</v>
      </c>
      <c r="H30" s="11">
        <v>2.5</v>
      </c>
      <c r="I30" s="11">
        <v>0</v>
      </c>
      <c r="J30" s="16">
        <v>2.11</v>
      </c>
      <c r="K30" s="17">
        <v>0</v>
      </c>
    </row>
    <row r="31" spans="1:11" ht="19.5" customHeight="1">
      <c r="A31" s="5" t="s">
        <v>256</v>
      </c>
      <c r="B31" s="6">
        <v>10.5</v>
      </c>
      <c r="C31" s="7">
        <v>6</v>
      </c>
      <c r="D31" s="8">
        <v>0</v>
      </c>
      <c r="E31" s="6">
        <v>4.5</v>
      </c>
      <c r="F31" s="9">
        <v>0</v>
      </c>
      <c r="G31" s="11">
        <f t="shared" si="1"/>
        <v>2.01</v>
      </c>
      <c r="H31" s="11">
        <v>0.83</v>
      </c>
      <c r="I31" s="11">
        <v>0</v>
      </c>
      <c r="J31" s="11">
        <v>1.18</v>
      </c>
      <c r="K31" s="17">
        <v>0</v>
      </c>
    </row>
    <row r="32" spans="1:11" ht="19.5" customHeight="1">
      <c r="A32" s="5" t="s">
        <v>257</v>
      </c>
      <c r="B32" s="12">
        <v>2.7</v>
      </c>
      <c r="C32" s="13">
        <v>2.7</v>
      </c>
      <c r="D32" s="8">
        <v>0</v>
      </c>
      <c r="E32" s="6">
        <v>0</v>
      </c>
      <c r="F32" s="9">
        <v>0</v>
      </c>
      <c r="G32" s="11">
        <f t="shared" si="1"/>
        <v>1.21</v>
      </c>
      <c r="H32" s="11">
        <v>1.21</v>
      </c>
      <c r="I32" s="11">
        <v>0</v>
      </c>
      <c r="J32" s="16">
        <v>0</v>
      </c>
      <c r="K32" s="17">
        <v>0</v>
      </c>
    </row>
    <row r="33" spans="1:11" ht="19.5" customHeight="1">
      <c r="A33" s="5" t="s">
        <v>258</v>
      </c>
      <c r="B33" s="6">
        <v>3.3</v>
      </c>
      <c r="C33" s="7">
        <v>0.3</v>
      </c>
      <c r="D33" s="8">
        <v>0</v>
      </c>
      <c r="E33" s="6">
        <v>3</v>
      </c>
      <c r="F33" s="9">
        <v>0</v>
      </c>
      <c r="G33" s="11">
        <f t="shared" si="1"/>
        <v>0.24</v>
      </c>
      <c r="H33" s="11">
        <v>0.24</v>
      </c>
      <c r="I33" s="11">
        <v>0</v>
      </c>
      <c r="J33" s="16">
        <v>0</v>
      </c>
      <c r="K33" s="17">
        <v>0</v>
      </c>
    </row>
    <row r="34" spans="1:11" ht="19.5" customHeight="1">
      <c r="A34" s="5" t="s">
        <v>259</v>
      </c>
      <c r="B34" s="12">
        <v>0.9</v>
      </c>
      <c r="C34" s="13">
        <v>0.9</v>
      </c>
      <c r="D34" s="8">
        <v>0</v>
      </c>
      <c r="E34" s="6">
        <v>0</v>
      </c>
      <c r="F34" s="9">
        <v>0</v>
      </c>
      <c r="G34" s="11">
        <f t="shared" si="1"/>
        <v>0.13</v>
      </c>
      <c r="H34" s="11">
        <v>0.13</v>
      </c>
      <c r="I34" s="11">
        <v>0</v>
      </c>
      <c r="J34" s="16">
        <v>0</v>
      </c>
      <c r="K34" s="17">
        <v>0</v>
      </c>
    </row>
    <row r="35" spans="1:11" ht="19.5" customHeight="1">
      <c r="A35" s="5" t="s">
        <v>260</v>
      </c>
      <c r="B35" s="6">
        <v>1.8</v>
      </c>
      <c r="C35" s="7">
        <v>1.8</v>
      </c>
      <c r="D35" s="8">
        <v>0</v>
      </c>
      <c r="E35" s="6">
        <v>0</v>
      </c>
      <c r="F35" s="9">
        <v>0</v>
      </c>
      <c r="G35" s="11">
        <f t="shared" si="1"/>
        <v>1.7</v>
      </c>
      <c r="H35" s="11">
        <v>1.7</v>
      </c>
      <c r="I35" s="11">
        <v>0</v>
      </c>
      <c r="J35" s="16">
        <v>0</v>
      </c>
      <c r="K35" s="17">
        <v>0</v>
      </c>
    </row>
    <row r="36" spans="1:11" ht="19.5" customHeight="1">
      <c r="A36" s="5" t="s">
        <v>261</v>
      </c>
      <c r="B36" s="12">
        <v>0.9</v>
      </c>
      <c r="C36" s="13">
        <v>0.9</v>
      </c>
      <c r="D36" s="8">
        <v>0</v>
      </c>
      <c r="E36" s="6">
        <v>0</v>
      </c>
      <c r="F36" s="9">
        <v>0</v>
      </c>
      <c r="G36" s="11">
        <v>0.77</v>
      </c>
      <c r="H36" s="11">
        <v>0.77</v>
      </c>
      <c r="I36" s="11">
        <v>0</v>
      </c>
      <c r="J36" s="16">
        <v>0</v>
      </c>
      <c r="K36" s="17">
        <v>0</v>
      </c>
    </row>
    <row r="37" spans="1:11" ht="19.5" customHeight="1">
      <c r="A37" s="5" t="s">
        <v>262</v>
      </c>
      <c r="B37" s="12">
        <v>0.9</v>
      </c>
      <c r="C37" s="13">
        <v>0.9</v>
      </c>
      <c r="D37" s="8">
        <v>0</v>
      </c>
      <c r="E37" s="6">
        <v>0</v>
      </c>
      <c r="F37" s="9">
        <v>0</v>
      </c>
      <c r="G37" s="11">
        <f t="shared" si="1"/>
        <v>0.5</v>
      </c>
      <c r="H37" s="11">
        <v>0.5</v>
      </c>
      <c r="I37" s="11">
        <v>0</v>
      </c>
      <c r="J37" s="16">
        <v>0</v>
      </c>
      <c r="K37" s="17">
        <v>0</v>
      </c>
    </row>
    <row r="38" spans="1:11" ht="19.5" customHeight="1">
      <c r="A38" s="5" t="s">
        <v>263</v>
      </c>
      <c r="B38" s="6">
        <v>12</v>
      </c>
      <c r="C38" s="7">
        <v>7.5</v>
      </c>
      <c r="D38" s="8">
        <v>0</v>
      </c>
      <c r="E38" s="6">
        <v>4.5</v>
      </c>
      <c r="F38" s="9">
        <v>0</v>
      </c>
      <c r="G38" s="11">
        <f t="shared" si="1"/>
        <v>5.6899999999999995</v>
      </c>
      <c r="H38" s="11">
        <v>1.64</v>
      </c>
      <c r="I38" s="11">
        <v>0</v>
      </c>
      <c r="J38" s="16">
        <v>4.05</v>
      </c>
      <c r="K38" s="17">
        <v>0</v>
      </c>
    </row>
    <row r="39" spans="1:11" ht="19.5" customHeight="1">
      <c r="A39" s="5" t="s">
        <v>264</v>
      </c>
      <c r="B39" s="6">
        <v>6.8</v>
      </c>
      <c r="C39" s="7">
        <v>2.8</v>
      </c>
      <c r="D39" s="8">
        <v>0</v>
      </c>
      <c r="E39" s="6">
        <v>4</v>
      </c>
      <c r="F39" s="9">
        <v>0</v>
      </c>
      <c r="G39" s="11">
        <f t="shared" si="1"/>
        <v>4.55</v>
      </c>
      <c r="H39" s="11">
        <v>1.96</v>
      </c>
      <c r="I39" s="11">
        <v>0</v>
      </c>
      <c r="J39" s="16">
        <v>2.59</v>
      </c>
      <c r="K39" s="17">
        <v>0</v>
      </c>
    </row>
    <row r="40" spans="1:11" ht="19.5" customHeight="1">
      <c r="A40" s="5" t="s">
        <v>265</v>
      </c>
      <c r="B40" s="6">
        <v>1.2</v>
      </c>
      <c r="C40" s="7">
        <v>1.2</v>
      </c>
      <c r="D40" s="8">
        <v>0</v>
      </c>
      <c r="E40" s="6">
        <v>0</v>
      </c>
      <c r="F40" s="9">
        <v>0</v>
      </c>
      <c r="G40" s="11">
        <f t="shared" si="1"/>
        <v>0.95</v>
      </c>
      <c r="H40" s="11">
        <v>0.95</v>
      </c>
      <c r="I40" s="11">
        <v>0</v>
      </c>
      <c r="J40" s="16">
        <v>0</v>
      </c>
      <c r="K40" s="17">
        <v>0</v>
      </c>
    </row>
    <row r="41" spans="1:11" ht="19.5" customHeight="1">
      <c r="A41" s="5" t="s">
        <v>266</v>
      </c>
      <c r="B41" s="6">
        <v>2.4</v>
      </c>
      <c r="C41" s="7">
        <v>2.4</v>
      </c>
      <c r="D41" s="8">
        <v>0</v>
      </c>
      <c r="E41" s="6">
        <v>0</v>
      </c>
      <c r="F41" s="9">
        <v>0</v>
      </c>
      <c r="G41" s="11">
        <f t="shared" si="1"/>
        <v>0.63</v>
      </c>
      <c r="H41" s="11">
        <v>0.63</v>
      </c>
      <c r="I41" s="11">
        <v>0</v>
      </c>
      <c r="J41" s="16">
        <v>0</v>
      </c>
      <c r="K41" s="17">
        <v>0</v>
      </c>
    </row>
    <row r="42" spans="1:11" ht="19.5" customHeight="1">
      <c r="A42" s="5" t="s">
        <v>267</v>
      </c>
      <c r="B42" s="6">
        <v>5.5</v>
      </c>
      <c r="C42" s="7">
        <v>1.5</v>
      </c>
      <c r="D42" s="8">
        <v>0</v>
      </c>
      <c r="E42" s="6">
        <v>4</v>
      </c>
      <c r="F42" s="9">
        <v>0</v>
      </c>
      <c r="G42" s="11">
        <f t="shared" si="1"/>
        <v>0.89</v>
      </c>
      <c r="H42" s="11">
        <v>0.08</v>
      </c>
      <c r="I42" s="11">
        <v>0</v>
      </c>
      <c r="J42" s="16">
        <v>0.81</v>
      </c>
      <c r="K42" s="17">
        <v>0</v>
      </c>
    </row>
    <row r="43" spans="1:11" ht="19.5" customHeight="1">
      <c r="A43" s="5" t="s">
        <v>268</v>
      </c>
      <c r="B43" s="6">
        <v>9.5</v>
      </c>
      <c r="C43" s="7">
        <v>3</v>
      </c>
      <c r="D43" s="8">
        <v>0</v>
      </c>
      <c r="E43" s="6">
        <v>6.5</v>
      </c>
      <c r="F43" s="9">
        <v>0</v>
      </c>
      <c r="G43" s="11">
        <f t="shared" si="1"/>
        <v>2.88</v>
      </c>
      <c r="H43" s="11">
        <v>1</v>
      </c>
      <c r="I43" s="11">
        <v>0</v>
      </c>
      <c r="J43" s="16">
        <v>1.88</v>
      </c>
      <c r="K43" s="17">
        <v>0</v>
      </c>
    </row>
    <row r="44" spans="1:11" ht="19.5" customHeight="1">
      <c r="A44" s="5" t="s">
        <v>269</v>
      </c>
      <c r="B44" s="6">
        <v>1.8</v>
      </c>
      <c r="C44" s="7">
        <v>1.8</v>
      </c>
      <c r="D44" s="8">
        <v>0</v>
      </c>
      <c r="E44" s="6">
        <v>0</v>
      </c>
      <c r="F44" s="9">
        <v>0</v>
      </c>
      <c r="G44" s="11">
        <f t="shared" si="1"/>
        <v>0</v>
      </c>
      <c r="H44" s="11">
        <v>0</v>
      </c>
      <c r="I44" s="11">
        <v>0</v>
      </c>
      <c r="J44" s="16">
        <v>0</v>
      </c>
      <c r="K44" s="17">
        <v>0</v>
      </c>
    </row>
    <row r="45" spans="1:11" s="1" customFormat="1" ht="19.5" customHeight="1">
      <c r="A45" s="5" t="s">
        <v>270</v>
      </c>
      <c r="B45" s="6">
        <v>1.5</v>
      </c>
      <c r="C45" s="7">
        <v>1.5</v>
      </c>
      <c r="D45" s="8">
        <v>0</v>
      </c>
      <c r="E45" s="6">
        <v>0</v>
      </c>
      <c r="F45" s="9">
        <v>0</v>
      </c>
      <c r="G45" s="11">
        <f t="shared" si="1"/>
        <v>0</v>
      </c>
      <c r="H45" s="11">
        <v>0</v>
      </c>
      <c r="I45" s="11">
        <v>0</v>
      </c>
      <c r="J45" s="11">
        <v>0</v>
      </c>
      <c r="K45" s="17">
        <v>0</v>
      </c>
    </row>
    <row r="46" spans="1:11" ht="19.5" customHeight="1">
      <c r="A46" s="5" t="s">
        <v>271</v>
      </c>
      <c r="B46" s="6">
        <v>4.5</v>
      </c>
      <c r="C46" s="7">
        <v>4.5</v>
      </c>
      <c r="D46" s="8">
        <v>0</v>
      </c>
      <c r="E46" s="6">
        <v>0</v>
      </c>
      <c r="F46" s="9">
        <v>0</v>
      </c>
      <c r="G46" s="11">
        <f t="shared" si="1"/>
        <v>1.1</v>
      </c>
      <c r="H46" s="11">
        <v>1.1</v>
      </c>
      <c r="I46" s="11">
        <v>0</v>
      </c>
      <c r="J46" s="16">
        <v>0</v>
      </c>
      <c r="K46" s="17">
        <v>0</v>
      </c>
    </row>
    <row r="47" spans="1:11" ht="19.5" customHeight="1">
      <c r="A47" s="5" t="s">
        <v>272</v>
      </c>
      <c r="B47" s="6">
        <v>5.4</v>
      </c>
      <c r="C47" s="7">
        <v>2.4</v>
      </c>
      <c r="D47" s="8">
        <v>0</v>
      </c>
      <c r="E47" s="6">
        <v>3</v>
      </c>
      <c r="F47" s="9">
        <v>0</v>
      </c>
      <c r="G47" s="11">
        <f t="shared" si="1"/>
        <v>3.16</v>
      </c>
      <c r="H47" s="11">
        <v>2.07</v>
      </c>
      <c r="I47" s="11">
        <v>0</v>
      </c>
      <c r="J47" s="16">
        <v>1.09</v>
      </c>
      <c r="K47" s="17">
        <v>0</v>
      </c>
    </row>
    <row r="48" spans="1:11" ht="19.5" customHeight="1">
      <c r="A48" s="5" t="s">
        <v>273</v>
      </c>
      <c r="B48" s="6">
        <v>1.8</v>
      </c>
      <c r="C48" s="7">
        <v>1.8</v>
      </c>
      <c r="D48" s="8">
        <v>0</v>
      </c>
      <c r="E48" s="6">
        <v>0</v>
      </c>
      <c r="F48" s="9">
        <v>0</v>
      </c>
      <c r="G48" s="11">
        <f t="shared" si="1"/>
        <v>0.78</v>
      </c>
      <c r="H48" s="11">
        <v>0.78</v>
      </c>
      <c r="I48" s="11">
        <v>0</v>
      </c>
      <c r="J48" s="16">
        <v>0</v>
      </c>
      <c r="K48" s="17">
        <v>0</v>
      </c>
    </row>
    <row r="49" spans="1:11" ht="19.5" customHeight="1">
      <c r="A49" s="5" t="s">
        <v>274</v>
      </c>
      <c r="B49" s="12">
        <v>8</v>
      </c>
      <c r="C49" s="13">
        <v>8</v>
      </c>
      <c r="D49" s="8">
        <v>0</v>
      </c>
      <c r="E49" s="6">
        <v>0</v>
      </c>
      <c r="F49" s="9">
        <v>0</v>
      </c>
      <c r="G49" s="11">
        <f t="shared" si="1"/>
        <v>1.36</v>
      </c>
      <c r="H49" s="11">
        <v>1.36</v>
      </c>
      <c r="I49" s="11">
        <v>0</v>
      </c>
      <c r="J49" s="16">
        <v>0</v>
      </c>
      <c r="K49" s="17">
        <v>0</v>
      </c>
    </row>
    <row r="50" spans="1:11" ht="19.5" customHeight="1">
      <c r="A50" s="5" t="s">
        <v>275</v>
      </c>
      <c r="B50" s="6">
        <v>22</v>
      </c>
      <c r="C50" s="7">
        <v>17.5</v>
      </c>
      <c r="D50" s="8">
        <v>0</v>
      </c>
      <c r="E50" s="6">
        <v>4.5</v>
      </c>
      <c r="F50" s="9">
        <v>0</v>
      </c>
      <c r="G50" s="11">
        <f t="shared" si="1"/>
        <v>7.25</v>
      </c>
      <c r="H50" s="11">
        <v>4.15</v>
      </c>
      <c r="I50" s="11">
        <v>0</v>
      </c>
      <c r="J50" s="16">
        <v>3.1</v>
      </c>
      <c r="K50" s="17">
        <v>0</v>
      </c>
    </row>
    <row r="51" spans="1:11" ht="19.5" customHeight="1">
      <c r="A51" s="5" t="s">
        <v>276</v>
      </c>
      <c r="B51" s="6">
        <v>19.2</v>
      </c>
      <c r="C51" s="7">
        <v>16.2</v>
      </c>
      <c r="D51" s="8">
        <v>0</v>
      </c>
      <c r="E51" s="6">
        <v>3</v>
      </c>
      <c r="F51" s="9">
        <v>0</v>
      </c>
      <c r="G51" s="11">
        <f t="shared" si="1"/>
        <v>2.83</v>
      </c>
      <c r="H51" s="11">
        <v>1.01</v>
      </c>
      <c r="I51" s="11">
        <v>0</v>
      </c>
      <c r="J51" s="16">
        <v>1.82</v>
      </c>
      <c r="K51" s="17">
        <v>0</v>
      </c>
    </row>
    <row r="52" spans="1:11" ht="19.5" customHeight="1">
      <c r="A52" s="5" t="s">
        <v>277</v>
      </c>
      <c r="B52" s="6">
        <v>4</v>
      </c>
      <c r="C52" s="7">
        <v>1</v>
      </c>
      <c r="D52" s="8">
        <v>0</v>
      </c>
      <c r="E52" s="6">
        <v>3</v>
      </c>
      <c r="F52" s="9">
        <v>0</v>
      </c>
      <c r="G52" s="11">
        <f t="shared" si="1"/>
        <v>1.2</v>
      </c>
      <c r="H52" s="11">
        <v>0.37</v>
      </c>
      <c r="I52" s="11">
        <v>0</v>
      </c>
      <c r="J52" s="16">
        <v>0.83</v>
      </c>
      <c r="K52" s="17">
        <v>0</v>
      </c>
    </row>
    <row r="53" spans="1:11" ht="19.5" customHeight="1">
      <c r="A53" s="5" t="s">
        <v>278</v>
      </c>
      <c r="B53" s="6">
        <v>3.3</v>
      </c>
      <c r="C53" s="7">
        <v>3.3</v>
      </c>
      <c r="D53" s="8">
        <v>0</v>
      </c>
      <c r="E53" s="6">
        <v>0</v>
      </c>
      <c r="F53" s="9">
        <v>0</v>
      </c>
      <c r="G53" s="11">
        <f t="shared" si="1"/>
        <v>0.21</v>
      </c>
      <c r="H53" s="11">
        <v>0.21</v>
      </c>
      <c r="I53" s="11">
        <v>0</v>
      </c>
      <c r="J53" s="16">
        <v>0</v>
      </c>
      <c r="K53" s="17">
        <v>0</v>
      </c>
    </row>
    <row r="54" spans="1:11" ht="19.5" customHeight="1">
      <c r="A54" s="5" t="s">
        <v>279</v>
      </c>
      <c r="B54" s="6">
        <v>0.8</v>
      </c>
      <c r="C54" s="7">
        <v>0.8</v>
      </c>
      <c r="D54" s="8">
        <v>0</v>
      </c>
      <c r="E54" s="6">
        <v>0</v>
      </c>
      <c r="F54" s="9">
        <v>0</v>
      </c>
      <c r="G54" s="11">
        <f t="shared" si="1"/>
        <v>0.68</v>
      </c>
      <c r="H54" s="11">
        <v>0.68</v>
      </c>
      <c r="I54" s="11">
        <v>0</v>
      </c>
      <c r="J54" s="16">
        <v>0</v>
      </c>
      <c r="K54" s="17">
        <v>0</v>
      </c>
    </row>
    <row r="55" spans="1:11" ht="19.5" customHeight="1">
      <c r="A55" s="5" t="s">
        <v>280</v>
      </c>
      <c r="B55" s="6">
        <v>21.5</v>
      </c>
      <c r="C55" s="7">
        <v>16</v>
      </c>
      <c r="D55" s="8">
        <v>0</v>
      </c>
      <c r="E55" s="6">
        <v>5.5</v>
      </c>
      <c r="F55" s="9">
        <v>0</v>
      </c>
      <c r="G55" s="11">
        <f t="shared" si="1"/>
        <v>20.3</v>
      </c>
      <c r="H55" s="11">
        <v>13.9</v>
      </c>
      <c r="I55" s="11">
        <v>0</v>
      </c>
      <c r="J55" s="16">
        <v>6.4</v>
      </c>
      <c r="K55" s="17">
        <v>0</v>
      </c>
    </row>
    <row r="56" spans="1:11" ht="19.5" customHeight="1">
      <c r="A56" s="5" t="s">
        <v>281</v>
      </c>
      <c r="B56" s="6">
        <v>8.4</v>
      </c>
      <c r="C56" s="7">
        <v>4.4</v>
      </c>
      <c r="D56" s="8">
        <v>0</v>
      </c>
      <c r="E56" s="6">
        <v>4</v>
      </c>
      <c r="F56" s="9">
        <v>0</v>
      </c>
      <c r="G56" s="11">
        <f t="shared" si="1"/>
        <v>2.57</v>
      </c>
      <c r="H56" s="11">
        <v>0.9</v>
      </c>
      <c r="I56" s="11">
        <v>0</v>
      </c>
      <c r="J56" s="16">
        <v>1.67</v>
      </c>
      <c r="K56" s="17">
        <v>0</v>
      </c>
    </row>
    <row r="57" spans="1:11" ht="19.5" customHeight="1">
      <c r="A57" s="5" t="s">
        <v>282</v>
      </c>
      <c r="B57" s="6">
        <v>1</v>
      </c>
      <c r="C57" s="7">
        <v>1</v>
      </c>
      <c r="D57" s="8">
        <v>0</v>
      </c>
      <c r="E57" s="6">
        <v>0</v>
      </c>
      <c r="F57" s="9">
        <v>0</v>
      </c>
      <c r="G57" s="11">
        <f t="shared" si="1"/>
        <v>0.9</v>
      </c>
      <c r="H57" s="11">
        <v>0.9</v>
      </c>
      <c r="I57" s="11">
        <v>0</v>
      </c>
      <c r="J57" s="16">
        <v>0</v>
      </c>
      <c r="K57" s="17">
        <v>0</v>
      </c>
    </row>
    <row r="58" spans="1:11" ht="19.5" customHeight="1">
      <c r="A58" s="5" t="s">
        <v>283</v>
      </c>
      <c r="B58" s="6">
        <v>1.5</v>
      </c>
      <c r="C58" s="7">
        <v>1.5</v>
      </c>
      <c r="D58" s="8">
        <v>0</v>
      </c>
      <c r="E58" s="6">
        <v>0</v>
      </c>
      <c r="F58" s="9">
        <v>0</v>
      </c>
      <c r="G58" s="11">
        <f t="shared" si="1"/>
        <v>0.71</v>
      </c>
      <c r="H58" s="11">
        <v>0.71</v>
      </c>
      <c r="I58" s="11">
        <v>0</v>
      </c>
      <c r="J58" s="16">
        <v>0</v>
      </c>
      <c r="K58" s="17">
        <v>0</v>
      </c>
    </row>
    <row r="59" spans="1:11" ht="19.5" customHeight="1">
      <c r="A59" s="5" t="s">
        <v>284</v>
      </c>
      <c r="B59" s="6">
        <v>3.9</v>
      </c>
      <c r="C59" s="7">
        <v>3.9</v>
      </c>
      <c r="D59" s="8">
        <v>0</v>
      </c>
      <c r="E59" s="6">
        <v>0</v>
      </c>
      <c r="F59" s="9">
        <v>0</v>
      </c>
      <c r="G59" s="11">
        <f t="shared" si="1"/>
        <v>0.81</v>
      </c>
      <c r="H59" s="11">
        <v>0.81</v>
      </c>
      <c r="I59" s="11">
        <v>0</v>
      </c>
      <c r="J59" s="16">
        <v>0</v>
      </c>
      <c r="K59" s="17">
        <v>0</v>
      </c>
    </row>
    <row r="60" spans="1:11" ht="19.5" customHeight="1">
      <c r="A60" s="5" t="s">
        <v>285</v>
      </c>
      <c r="B60" s="6">
        <v>62.8</v>
      </c>
      <c r="C60" s="7">
        <v>26.8</v>
      </c>
      <c r="D60" s="8">
        <v>0</v>
      </c>
      <c r="E60" s="6">
        <v>36</v>
      </c>
      <c r="F60" s="9">
        <v>0</v>
      </c>
      <c r="G60" s="11">
        <f t="shared" si="1"/>
        <v>23.94</v>
      </c>
      <c r="H60" s="11">
        <v>1.68</v>
      </c>
      <c r="I60" s="11">
        <v>0</v>
      </c>
      <c r="J60" s="16">
        <v>22.26</v>
      </c>
      <c r="K60" s="17">
        <v>0</v>
      </c>
    </row>
    <row r="61" spans="1:11" ht="19.5" customHeight="1">
      <c r="A61" s="5" t="s">
        <v>286</v>
      </c>
      <c r="B61" s="6">
        <v>2.2</v>
      </c>
      <c r="C61" s="7">
        <v>2.2</v>
      </c>
      <c r="D61" s="8">
        <v>0</v>
      </c>
      <c r="E61" s="6">
        <v>0</v>
      </c>
      <c r="F61" s="9">
        <v>0</v>
      </c>
      <c r="G61" s="11">
        <f t="shared" si="1"/>
        <v>59.41</v>
      </c>
      <c r="H61" s="11">
        <v>0.04</v>
      </c>
      <c r="I61" s="11">
        <v>0</v>
      </c>
      <c r="J61" s="16">
        <v>59.37</v>
      </c>
      <c r="K61" s="17">
        <v>0</v>
      </c>
    </row>
    <row r="62" spans="1:11" ht="19.5" customHeight="1">
      <c r="A62" s="5" t="s">
        <v>287</v>
      </c>
      <c r="B62" s="6">
        <v>9.5</v>
      </c>
      <c r="C62" s="7">
        <v>5</v>
      </c>
      <c r="D62" s="8">
        <v>0</v>
      </c>
      <c r="E62" s="6">
        <v>4.5</v>
      </c>
      <c r="F62" s="9">
        <v>0</v>
      </c>
      <c r="G62" s="11">
        <f t="shared" si="1"/>
        <v>4.88</v>
      </c>
      <c r="H62" s="11">
        <v>0.84</v>
      </c>
      <c r="I62" s="11">
        <v>0</v>
      </c>
      <c r="J62" s="16">
        <v>4.04</v>
      </c>
      <c r="K62" s="17">
        <v>0</v>
      </c>
    </row>
    <row r="63" spans="1:11" ht="19.5" customHeight="1">
      <c r="A63" s="5" t="s">
        <v>288</v>
      </c>
      <c r="B63" s="6">
        <v>3</v>
      </c>
      <c r="C63" s="7">
        <v>2</v>
      </c>
      <c r="D63" s="8">
        <v>0</v>
      </c>
      <c r="E63" s="6">
        <v>1</v>
      </c>
      <c r="F63" s="9">
        <v>0</v>
      </c>
      <c r="G63" s="11">
        <f t="shared" si="1"/>
        <v>0.67</v>
      </c>
      <c r="H63" s="11">
        <v>0.15</v>
      </c>
      <c r="I63" s="11">
        <v>0</v>
      </c>
      <c r="J63" s="16">
        <v>0.52</v>
      </c>
      <c r="K63" s="17">
        <v>0</v>
      </c>
    </row>
    <row r="64" spans="1:11" ht="19.5" customHeight="1">
      <c r="A64" s="5" t="s">
        <v>289</v>
      </c>
      <c r="B64" s="6">
        <v>49</v>
      </c>
      <c r="C64" s="7">
        <v>45</v>
      </c>
      <c r="D64" s="8">
        <v>0</v>
      </c>
      <c r="E64" s="6">
        <v>4</v>
      </c>
      <c r="F64" s="9">
        <v>0</v>
      </c>
      <c r="G64" s="11">
        <f t="shared" si="1"/>
        <v>4.93</v>
      </c>
      <c r="H64" s="11">
        <v>2.41</v>
      </c>
      <c r="I64" s="11">
        <v>0</v>
      </c>
      <c r="J64" s="16">
        <v>2.52</v>
      </c>
      <c r="K64" s="17">
        <v>0</v>
      </c>
    </row>
    <row r="65" spans="1:11" ht="19.5" customHeight="1">
      <c r="A65" s="5" t="s">
        <v>290</v>
      </c>
      <c r="B65" s="6">
        <v>42.5</v>
      </c>
      <c r="C65" s="7">
        <v>38</v>
      </c>
      <c r="D65" s="8">
        <v>0</v>
      </c>
      <c r="E65" s="6">
        <v>4.5</v>
      </c>
      <c r="F65" s="9">
        <v>0</v>
      </c>
      <c r="G65" s="11">
        <f t="shared" si="1"/>
        <v>8.27</v>
      </c>
      <c r="H65" s="11">
        <v>4.7</v>
      </c>
      <c r="I65" s="11">
        <v>0</v>
      </c>
      <c r="J65" s="16">
        <v>3.57</v>
      </c>
      <c r="K65" s="17">
        <v>0</v>
      </c>
    </row>
    <row r="66" spans="1:11" ht="19.5" customHeight="1">
      <c r="A66" s="5" t="s">
        <v>291</v>
      </c>
      <c r="B66" s="6">
        <v>0.9</v>
      </c>
      <c r="C66" s="7">
        <v>0.9</v>
      </c>
      <c r="D66" s="8">
        <v>0</v>
      </c>
      <c r="E66" s="6">
        <v>0</v>
      </c>
      <c r="F66" s="9"/>
      <c r="G66" s="11">
        <f t="shared" si="1"/>
        <v>0</v>
      </c>
      <c r="H66" s="11">
        <v>0</v>
      </c>
      <c r="I66" s="11">
        <v>0</v>
      </c>
      <c r="J66" s="16">
        <v>0</v>
      </c>
      <c r="K66" s="17">
        <v>0</v>
      </c>
    </row>
    <row r="67" spans="1:11" ht="19.5" customHeight="1">
      <c r="A67" s="5" t="s">
        <v>292</v>
      </c>
      <c r="B67" s="6">
        <v>30.5</v>
      </c>
      <c r="C67" s="7">
        <v>21.5</v>
      </c>
      <c r="D67" s="8">
        <v>0</v>
      </c>
      <c r="E67" s="6">
        <v>9</v>
      </c>
      <c r="F67" s="9">
        <v>0</v>
      </c>
      <c r="G67" s="11">
        <f t="shared" si="1"/>
        <v>17.130000000000003</v>
      </c>
      <c r="H67" s="11">
        <v>9.05</v>
      </c>
      <c r="I67" s="11">
        <v>0</v>
      </c>
      <c r="J67" s="16">
        <v>8.08</v>
      </c>
      <c r="K67" s="17">
        <v>0</v>
      </c>
    </row>
    <row r="68" spans="1:11" ht="19.5" customHeight="1">
      <c r="A68" s="5" t="s">
        <v>293</v>
      </c>
      <c r="B68" s="6">
        <v>0.9</v>
      </c>
      <c r="C68" s="7">
        <v>0.9</v>
      </c>
      <c r="D68" s="8">
        <v>0</v>
      </c>
      <c r="E68" s="6">
        <v>0</v>
      </c>
      <c r="F68" s="9">
        <v>0</v>
      </c>
      <c r="G68" s="11">
        <f t="shared" si="1"/>
        <v>0</v>
      </c>
      <c r="H68" s="11">
        <v>0</v>
      </c>
      <c r="I68" s="11">
        <v>0</v>
      </c>
      <c r="J68" s="16">
        <v>0</v>
      </c>
      <c r="K68" s="17">
        <v>0</v>
      </c>
    </row>
    <row r="69" spans="1:11" ht="19.5" customHeight="1">
      <c r="A69" s="5" t="s">
        <v>294</v>
      </c>
      <c r="B69" s="6">
        <v>44.8</v>
      </c>
      <c r="C69" s="7">
        <v>34</v>
      </c>
      <c r="D69" s="8">
        <v>0</v>
      </c>
      <c r="E69" s="6">
        <v>10.8</v>
      </c>
      <c r="F69" s="9">
        <v>0</v>
      </c>
      <c r="G69" s="11">
        <f t="shared" si="1"/>
        <v>16.509999999999998</v>
      </c>
      <c r="H69" s="11">
        <v>7.33</v>
      </c>
      <c r="I69" s="11">
        <v>0</v>
      </c>
      <c r="J69" s="16">
        <v>9.18</v>
      </c>
      <c r="K69" s="17">
        <v>0</v>
      </c>
    </row>
    <row r="70" spans="1:11" ht="19.5" customHeight="1">
      <c r="A70" s="5" t="s">
        <v>295</v>
      </c>
      <c r="B70" s="6">
        <v>9.5</v>
      </c>
      <c r="C70" s="7">
        <v>5</v>
      </c>
      <c r="D70" s="8">
        <v>0</v>
      </c>
      <c r="E70" s="6">
        <v>4.5</v>
      </c>
      <c r="F70" s="9">
        <v>0</v>
      </c>
      <c r="G70" s="11">
        <f t="shared" si="1"/>
        <v>2.61</v>
      </c>
      <c r="H70" s="11">
        <v>0.17</v>
      </c>
      <c r="I70" s="11">
        <v>0</v>
      </c>
      <c r="J70" s="16">
        <v>2.44</v>
      </c>
      <c r="K70" s="17">
        <v>0</v>
      </c>
    </row>
    <row r="71" spans="1:11" ht="19.5" customHeight="1">
      <c r="A71" s="5" t="s">
        <v>296</v>
      </c>
      <c r="B71" s="6">
        <v>17.5</v>
      </c>
      <c r="C71" s="7">
        <v>13</v>
      </c>
      <c r="D71" s="8">
        <v>0</v>
      </c>
      <c r="E71" s="6">
        <v>4.5</v>
      </c>
      <c r="F71" s="9">
        <v>0</v>
      </c>
      <c r="G71" s="11">
        <f t="shared" si="1"/>
        <v>4.78</v>
      </c>
      <c r="H71" s="11">
        <v>1.53</v>
      </c>
      <c r="I71" s="11">
        <v>0</v>
      </c>
      <c r="J71" s="16">
        <v>3.25</v>
      </c>
      <c r="K71" s="17">
        <v>0</v>
      </c>
    </row>
    <row r="72" spans="1:11" ht="19.5" customHeight="1">
      <c r="A72" s="5" t="s">
        <v>297</v>
      </c>
      <c r="B72" s="6">
        <v>8.1</v>
      </c>
      <c r="C72" s="7">
        <v>5.1</v>
      </c>
      <c r="D72" s="8">
        <v>0</v>
      </c>
      <c r="E72" s="6">
        <v>3</v>
      </c>
      <c r="F72" s="9">
        <v>0</v>
      </c>
      <c r="G72" s="11">
        <f t="shared" si="1"/>
        <v>2.27</v>
      </c>
      <c r="H72" s="11">
        <v>0.97</v>
      </c>
      <c r="I72" s="11">
        <v>0</v>
      </c>
      <c r="J72" s="16">
        <v>1.3</v>
      </c>
      <c r="K72" s="17">
        <v>0</v>
      </c>
    </row>
    <row r="73" spans="1:11" ht="19.5" customHeight="1">
      <c r="A73" s="5" t="s">
        <v>298</v>
      </c>
      <c r="B73" s="6">
        <v>2.7</v>
      </c>
      <c r="C73" s="7">
        <v>2.7</v>
      </c>
      <c r="D73" s="8">
        <v>0</v>
      </c>
      <c r="E73" s="6">
        <v>0</v>
      </c>
      <c r="F73" s="9">
        <v>0</v>
      </c>
      <c r="G73" s="11">
        <f t="shared" si="1"/>
        <v>0.37</v>
      </c>
      <c r="H73" s="11">
        <v>0.37</v>
      </c>
      <c r="I73" s="11">
        <v>0</v>
      </c>
      <c r="J73" s="16">
        <v>0</v>
      </c>
      <c r="K73" s="17">
        <v>0</v>
      </c>
    </row>
    <row r="74" spans="1:11" ht="19.5" customHeight="1">
      <c r="A74" s="5" t="s">
        <v>299</v>
      </c>
      <c r="B74" s="6">
        <v>14.5</v>
      </c>
      <c r="C74" s="7">
        <v>10</v>
      </c>
      <c r="D74" s="8">
        <v>0</v>
      </c>
      <c r="E74" s="6">
        <v>4.5</v>
      </c>
      <c r="F74" s="9">
        <v>0</v>
      </c>
      <c r="G74" s="11">
        <f t="shared" si="1"/>
        <v>13.05</v>
      </c>
      <c r="H74" s="11">
        <v>9</v>
      </c>
      <c r="I74" s="11">
        <v>0</v>
      </c>
      <c r="J74" s="16">
        <v>4.05</v>
      </c>
      <c r="K74" s="17">
        <v>0</v>
      </c>
    </row>
    <row r="75" spans="1:11" ht="19.5" customHeight="1">
      <c r="A75" s="5" t="s">
        <v>300</v>
      </c>
      <c r="B75" s="6">
        <v>36.5</v>
      </c>
      <c r="C75" s="7">
        <v>32</v>
      </c>
      <c r="D75" s="8">
        <v>0</v>
      </c>
      <c r="E75" s="6">
        <v>4.5</v>
      </c>
      <c r="F75" s="9">
        <v>0</v>
      </c>
      <c r="G75" s="11">
        <f t="shared" si="1"/>
        <v>11.36</v>
      </c>
      <c r="H75" s="16">
        <v>6.86</v>
      </c>
      <c r="I75" s="16">
        <v>0</v>
      </c>
      <c r="J75" s="16">
        <v>4.5</v>
      </c>
      <c r="K75" s="17">
        <v>0</v>
      </c>
    </row>
    <row r="76" spans="1:11" ht="19.5" customHeight="1">
      <c r="A76" s="5" t="s">
        <v>301</v>
      </c>
      <c r="B76" s="6">
        <v>2.7</v>
      </c>
      <c r="C76" s="7">
        <v>2.7</v>
      </c>
      <c r="D76" s="8">
        <v>0</v>
      </c>
      <c r="E76" s="6">
        <v>0</v>
      </c>
      <c r="F76" s="9">
        <v>0</v>
      </c>
      <c r="G76" s="11">
        <f t="shared" si="1"/>
        <v>1.44</v>
      </c>
      <c r="H76" s="11">
        <v>1.44</v>
      </c>
      <c r="I76" s="11">
        <v>0</v>
      </c>
      <c r="J76" s="16">
        <v>0</v>
      </c>
      <c r="K76" s="17">
        <v>0</v>
      </c>
    </row>
    <row r="77" spans="1:11" ht="19.5" customHeight="1">
      <c r="A77" s="5" t="s">
        <v>302</v>
      </c>
      <c r="B77" s="6">
        <v>69</v>
      </c>
      <c r="C77" s="7">
        <v>45</v>
      </c>
      <c r="D77" s="8">
        <v>0</v>
      </c>
      <c r="E77" s="6">
        <v>24</v>
      </c>
      <c r="F77" s="9">
        <v>0</v>
      </c>
      <c r="G77" s="11">
        <f t="shared" si="1"/>
        <v>21.119999999999997</v>
      </c>
      <c r="H77" s="11">
        <v>8.5</v>
      </c>
      <c r="I77" s="11">
        <v>0</v>
      </c>
      <c r="J77" s="16">
        <v>12.62</v>
      </c>
      <c r="K77" s="17">
        <v>0</v>
      </c>
    </row>
    <row r="78" spans="1:11" ht="19.5" customHeight="1">
      <c r="A78" s="5" t="s">
        <v>303</v>
      </c>
      <c r="B78" s="6">
        <v>6.6</v>
      </c>
      <c r="C78" s="7">
        <v>3.6</v>
      </c>
      <c r="D78" s="8">
        <v>0</v>
      </c>
      <c r="E78" s="6">
        <v>3</v>
      </c>
      <c r="F78" s="9">
        <v>0</v>
      </c>
      <c r="G78" s="11">
        <f t="shared" si="1"/>
        <v>4.33</v>
      </c>
      <c r="H78" s="11">
        <v>2.34</v>
      </c>
      <c r="I78" s="11">
        <v>0</v>
      </c>
      <c r="J78" s="16">
        <v>1.99</v>
      </c>
      <c r="K78" s="17">
        <v>0</v>
      </c>
    </row>
    <row r="79" spans="1:11" ht="19.5" customHeight="1">
      <c r="A79" s="5" t="s">
        <v>304</v>
      </c>
      <c r="B79" s="6">
        <v>20</v>
      </c>
      <c r="C79" s="7">
        <v>8</v>
      </c>
      <c r="D79" s="8">
        <v>0</v>
      </c>
      <c r="E79" s="6">
        <v>12</v>
      </c>
      <c r="F79" s="9">
        <v>0</v>
      </c>
      <c r="G79" s="11">
        <f t="shared" si="1"/>
        <v>12.61</v>
      </c>
      <c r="H79" s="11">
        <v>4.61</v>
      </c>
      <c r="I79" s="11">
        <v>0</v>
      </c>
      <c r="J79" s="16">
        <v>8</v>
      </c>
      <c r="K79" s="17">
        <v>0</v>
      </c>
    </row>
    <row r="80" spans="1:11" ht="19.5" customHeight="1">
      <c r="A80" s="5" t="s">
        <v>305</v>
      </c>
      <c r="B80" s="6">
        <v>21.5</v>
      </c>
      <c r="C80" s="7">
        <v>12.5</v>
      </c>
      <c r="D80" s="8">
        <v>0</v>
      </c>
      <c r="E80" s="6">
        <v>9</v>
      </c>
      <c r="F80" s="9">
        <v>0</v>
      </c>
      <c r="G80" s="11">
        <f t="shared" si="1"/>
        <v>10.75</v>
      </c>
      <c r="H80" s="11">
        <v>4</v>
      </c>
      <c r="I80" s="11">
        <v>0</v>
      </c>
      <c r="J80" s="16">
        <v>6.75</v>
      </c>
      <c r="K80" s="17">
        <v>0</v>
      </c>
    </row>
    <row r="81" spans="1:11" ht="19.5" customHeight="1">
      <c r="A81" s="5" t="s">
        <v>306</v>
      </c>
      <c r="B81" s="6">
        <v>5.1</v>
      </c>
      <c r="C81" s="7">
        <v>2.1</v>
      </c>
      <c r="D81" s="8">
        <v>0</v>
      </c>
      <c r="E81" s="6">
        <v>3</v>
      </c>
      <c r="F81" s="9">
        <v>0</v>
      </c>
      <c r="G81" s="11">
        <f t="shared" si="1"/>
        <v>3.33</v>
      </c>
      <c r="H81" s="11">
        <v>0.59</v>
      </c>
      <c r="I81" s="11">
        <v>0</v>
      </c>
      <c r="J81" s="16">
        <v>2.74</v>
      </c>
      <c r="K81" s="17">
        <v>0</v>
      </c>
    </row>
    <row r="82" spans="1:11" ht="19.5" customHeight="1">
      <c r="A82" s="5" t="s">
        <v>307</v>
      </c>
      <c r="B82" s="6">
        <v>4.8</v>
      </c>
      <c r="C82" s="7">
        <v>1.8</v>
      </c>
      <c r="D82" s="8">
        <v>0</v>
      </c>
      <c r="E82" s="6">
        <v>3</v>
      </c>
      <c r="F82" s="9">
        <v>0</v>
      </c>
      <c r="G82" s="11">
        <f t="shared" si="1"/>
        <v>4.08</v>
      </c>
      <c r="H82" s="11">
        <v>1.53</v>
      </c>
      <c r="I82" s="11">
        <v>0</v>
      </c>
      <c r="J82" s="16">
        <v>2.55</v>
      </c>
      <c r="K82" s="17">
        <v>0</v>
      </c>
    </row>
    <row r="83" spans="1:11" ht="19.5" customHeight="1">
      <c r="A83" s="5" t="s">
        <v>308</v>
      </c>
      <c r="B83" s="6">
        <v>5</v>
      </c>
      <c r="C83" s="7">
        <v>2</v>
      </c>
      <c r="D83" s="8">
        <v>0</v>
      </c>
      <c r="E83" s="6">
        <v>3</v>
      </c>
      <c r="F83" s="9">
        <v>0</v>
      </c>
      <c r="G83" s="11">
        <f t="shared" si="1"/>
        <v>3.41</v>
      </c>
      <c r="H83" s="11">
        <v>0.52</v>
      </c>
      <c r="I83" s="11">
        <v>0</v>
      </c>
      <c r="J83" s="16">
        <v>2.89</v>
      </c>
      <c r="K83" s="17">
        <v>0</v>
      </c>
    </row>
    <row r="84" spans="1:11" ht="19.5" customHeight="1">
      <c r="A84" s="5" t="s">
        <v>309</v>
      </c>
      <c r="B84" s="6">
        <v>7.5</v>
      </c>
      <c r="C84" s="7">
        <v>4.5</v>
      </c>
      <c r="D84" s="8">
        <v>0</v>
      </c>
      <c r="E84" s="6">
        <v>3</v>
      </c>
      <c r="F84" s="9">
        <v>0</v>
      </c>
      <c r="G84" s="11">
        <f t="shared" si="1"/>
        <v>3.8499999999999996</v>
      </c>
      <c r="H84" s="11">
        <v>1.55</v>
      </c>
      <c r="I84" s="11">
        <v>0</v>
      </c>
      <c r="J84" s="16">
        <v>2.3</v>
      </c>
      <c r="K84" s="17">
        <v>0</v>
      </c>
    </row>
    <row r="85" spans="1:11" ht="19.5" customHeight="1">
      <c r="A85" s="5" t="s">
        <v>310</v>
      </c>
      <c r="B85" s="6">
        <v>16.8</v>
      </c>
      <c r="C85" s="7">
        <v>10.8</v>
      </c>
      <c r="D85" s="8">
        <v>0</v>
      </c>
      <c r="E85" s="6">
        <v>6</v>
      </c>
      <c r="F85" s="9">
        <v>0</v>
      </c>
      <c r="G85" s="11">
        <f t="shared" si="1"/>
        <v>9.95</v>
      </c>
      <c r="H85" s="11">
        <v>3.13</v>
      </c>
      <c r="I85" s="11">
        <v>0</v>
      </c>
      <c r="J85" s="16">
        <v>6.82</v>
      </c>
      <c r="K85" s="17">
        <v>0</v>
      </c>
    </row>
    <row r="86" spans="1:11" ht="19.5" customHeight="1">
      <c r="A86" s="5" t="s">
        <v>311</v>
      </c>
      <c r="B86" s="6">
        <v>2.4</v>
      </c>
      <c r="C86" s="7">
        <v>2.4</v>
      </c>
      <c r="D86" s="8">
        <v>0</v>
      </c>
      <c r="E86" s="6">
        <v>0</v>
      </c>
      <c r="F86" s="9">
        <v>0</v>
      </c>
      <c r="G86" s="11">
        <f t="shared" si="1"/>
        <v>2.41</v>
      </c>
      <c r="H86" s="11">
        <v>0.53</v>
      </c>
      <c r="I86" s="11">
        <v>0</v>
      </c>
      <c r="J86" s="16">
        <v>1.88</v>
      </c>
      <c r="K86" s="17">
        <v>0</v>
      </c>
    </row>
    <row r="87" spans="1:11" ht="19.5" customHeight="1">
      <c r="A87" s="5" t="s">
        <v>312</v>
      </c>
      <c r="B87" s="6">
        <v>7.2</v>
      </c>
      <c r="C87" s="7">
        <v>4.2</v>
      </c>
      <c r="D87" s="8">
        <v>0</v>
      </c>
      <c r="E87" s="6">
        <v>3</v>
      </c>
      <c r="F87" s="9">
        <v>0</v>
      </c>
      <c r="G87" s="11">
        <f t="shared" si="1"/>
        <v>4.0600000000000005</v>
      </c>
      <c r="H87" s="11">
        <v>2.2</v>
      </c>
      <c r="I87" s="11">
        <v>0</v>
      </c>
      <c r="J87" s="16">
        <v>1.86</v>
      </c>
      <c r="K87" s="17">
        <v>0</v>
      </c>
    </row>
    <row r="88" spans="1:11" ht="19.5" customHeight="1">
      <c r="A88" s="5" t="s">
        <v>313</v>
      </c>
      <c r="B88" s="6">
        <v>14</v>
      </c>
      <c r="C88" s="7">
        <v>7</v>
      </c>
      <c r="D88" s="8">
        <v>0</v>
      </c>
      <c r="E88" s="6">
        <v>7</v>
      </c>
      <c r="F88" s="9">
        <v>0</v>
      </c>
      <c r="G88" s="11">
        <f t="shared" si="1"/>
        <v>0</v>
      </c>
      <c r="H88" s="11">
        <v>0</v>
      </c>
      <c r="I88" s="11">
        <v>0</v>
      </c>
      <c r="J88" s="16">
        <v>0</v>
      </c>
      <c r="K88" s="17">
        <v>0</v>
      </c>
    </row>
    <row r="89" spans="1:11" ht="19.5" customHeight="1">
      <c r="A89" s="5" t="s">
        <v>314</v>
      </c>
      <c r="B89" s="6">
        <v>16</v>
      </c>
      <c r="C89" s="7">
        <v>7</v>
      </c>
      <c r="D89" s="8">
        <v>0</v>
      </c>
      <c r="E89" s="6">
        <v>9</v>
      </c>
      <c r="F89" s="9">
        <v>0</v>
      </c>
      <c r="G89" s="11">
        <f t="shared" si="1"/>
        <v>0</v>
      </c>
      <c r="H89" s="11">
        <v>0</v>
      </c>
      <c r="I89" s="11">
        <v>0</v>
      </c>
      <c r="J89" s="16">
        <v>0</v>
      </c>
      <c r="K89" s="17">
        <v>0</v>
      </c>
    </row>
    <row r="90" spans="1:11" ht="19.5" customHeight="1">
      <c r="A90" s="5" t="s">
        <v>315</v>
      </c>
      <c r="B90" s="6">
        <v>17</v>
      </c>
      <c r="C90" s="7">
        <v>8</v>
      </c>
      <c r="D90" s="8">
        <v>0</v>
      </c>
      <c r="E90" s="6">
        <v>9</v>
      </c>
      <c r="F90" s="9">
        <v>0</v>
      </c>
      <c r="G90" s="11">
        <f t="shared" si="1"/>
        <v>12.58</v>
      </c>
      <c r="H90" s="11">
        <v>4.93</v>
      </c>
      <c r="I90" s="11">
        <v>0</v>
      </c>
      <c r="J90" s="16">
        <v>7.65</v>
      </c>
      <c r="K90" s="17">
        <v>0</v>
      </c>
    </row>
    <row r="91" spans="1:11" ht="19.5" customHeight="1">
      <c r="A91" s="5" t="s">
        <v>316</v>
      </c>
      <c r="B91" s="6">
        <v>19.5</v>
      </c>
      <c r="C91" s="7">
        <v>10.5</v>
      </c>
      <c r="D91" s="8">
        <v>0</v>
      </c>
      <c r="E91" s="6">
        <v>9</v>
      </c>
      <c r="F91" s="9">
        <v>0</v>
      </c>
      <c r="G91" s="11">
        <f t="shared" si="1"/>
        <v>5.48</v>
      </c>
      <c r="H91" s="11">
        <v>1.27</v>
      </c>
      <c r="I91" s="11">
        <v>0</v>
      </c>
      <c r="J91" s="16">
        <v>4.21</v>
      </c>
      <c r="K91" s="17">
        <v>0</v>
      </c>
    </row>
    <row r="92" spans="1:11" ht="19.5" customHeight="1">
      <c r="A92" s="5" t="s">
        <v>317</v>
      </c>
      <c r="B92" s="6">
        <v>1.5</v>
      </c>
      <c r="C92" s="7">
        <v>1.5</v>
      </c>
      <c r="D92" s="8">
        <v>0</v>
      </c>
      <c r="E92" s="6">
        <v>0</v>
      </c>
      <c r="F92" s="9">
        <v>0</v>
      </c>
      <c r="G92" s="11">
        <f t="shared" si="1"/>
        <v>0.15</v>
      </c>
      <c r="H92" s="11">
        <v>0.15</v>
      </c>
      <c r="I92" s="11">
        <v>0</v>
      </c>
      <c r="J92" s="16">
        <v>0</v>
      </c>
      <c r="K92" s="17">
        <v>0</v>
      </c>
    </row>
    <row r="93" spans="1:11" ht="19.5" customHeight="1">
      <c r="A93" s="5" t="s">
        <v>318</v>
      </c>
      <c r="B93" s="6">
        <v>5.6</v>
      </c>
      <c r="C93" s="7">
        <v>2.6</v>
      </c>
      <c r="D93" s="8">
        <v>0</v>
      </c>
      <c r="E93" s="6">
        <v>3</v>
      </c>
      <c r="F93" s="9">
        <v>0</v>
      </c>
      <c r="G93" s="11">
        <f aca="true" t="shared" si="2" ref="G93:G105">H93+I93+J93+K93</f>
        <v>3.77</v>
      </c>
      <c r="H93" s="11">
        <v>2.27</v>
      </c>
      <c r="I93" s="11">
        <v>0</v>
      </c>
      <c r="J93" s="16">
        <v>1.5</v>
      </c>
      <c r="K93" s="17">
        <v>0</v>
      </c>
    </row>
    <row r="94" spans="1:11" ht="19.5" customHeight="1">
      <c r="A94" s="5" t="s">
        <v>319</v>
      </c>
      <c r="B94" s="6">
        <v>1</v>
      </c>
      <c r="C94" s="7">
        <v>1</v>
      </c>
      <c r="D94" s="8">
        <v>0</v>
      </c>
      <c r="E94" s="6">
        <v>0</v>
      </c>
      <c r="F94" s="9">
        <v>0</v>
      </c>
      <c r="G94" s="11">
        <f t="shared" si="2"/>
        <v>2.94</v>
      </c>
      <c r="H94" s="11">
        <v>0</v>
      </c>
      <c r="I94" s="11">
        <v>0</v>
      </c>
      <c r="J94" s="16">
        <v>2.94</v>
      </c>
      <c r="K94" s="17">
        <v>0</v>
      </c>
    </row>
    <row r="95" spans="1:11" ht="19.5" customHeight="1">
      <c r="A95" s="5" t="s">
        <v>320</v>
      </c>
      <c r="B95" s="6">
        <v>11.4</v>
      </c>
      <c r="C95" s="7">
        <v>8.4</v>
      </c>
      <c r="D95" s="8">
        <v>0</v>
      </c>
      <c r="E95" s="6">
        <v>3</v>
      </c>
      <c r="F95" s="9">
        <v>0</v>
      </c>
      <c r="G95" s="11">
        <f t="shared" si="2"/>
        <v>5.52</v>
      </c>
      <c r="H95" s="11">
        <v>3.01</v>
      </c>
      <c r="I95" s="11">
        <v>0</v>
      </c>
      <c r="J95" s="16">
        <v>2.51</v>
      </c>
      <c r="K95" s="17">
        <v>0</v>
      </c>
    </row>
    <row r="96" spans="1:11" ht="19.5" customHeight="1">
      <c r="A96" s="5" t="s">
        <v>321</v>
      </c>
      <c r="B96" s="6">
        <v>5.7</v>
      </c>
      <c r="C96" s="7">
        <v>2.7</v>
      </c>
      <c r="D96" s="8">
        <v>0</v>
      </c>
      <c r="E96" s="6">
        <v>3</v>
      </c>
      <c r="F96" s="9">
        <v>0</v>
      </c>
      <c r="G96" s="11">
        <f t="shared" si="2"/>
        <v>1.1500000000000001</v>
      </c>
      <c r="H96" s="11">
        <v>0.1</v>
      </c>
      <c r="I96" s="11">
        <v>0</v>
      </c>
      <c r="J96" s="16">
        <v>1.05</v>
      </c>
      <c r="K96" s="17">
        <v>0</v>
      </c>
    </row>
    <row r="97" spans="1:11" ht="19.5" customHeight="1">
      <c r="A97" s="5" t="s">
        <v>322</v>
      </c>
      <c r="B97" s="6">
        <v>7.8</v>
      </c>
      <c r="C97" s="7">
        <v>4.8</v>
      </c>
      <c r="D97" s="8">
        <v>0</v>
      </c>
      <c r="E97" s="6">
        <v>3</v>
      </c>
      <c r="F97" s="9">
        <v>0</v>
      </c>
      <c r="G97" s="11">
        <f t="shared" si="2"/>
        <v>0</v>
      </c>
      <c r="H97" s="11"/>
      <c r="I97" s="11"/>
      <c r="J97" s="11"/>
      <c r="K97" s="17"/>
    </row>
    <row r="98" spans="1:11" ht="19.5" customHeight="1">
      <c r="A98" s="5" t="s">
        <v>323</v>
      </c>
      <c r="B98" s="6">
        <v>34</v>
      </c>
      <c r="C98" s="7">
        <v>25</v>
      </c>
      <c r="D98" s="8">
        <v>0</v>
      </c>
      <c r="E98" s="6">
        <v>9</v>
      </c>
      <c r="F98" s="9">
        <v>0</v>
      </c>
      <c r="G98" s="11">
        <f t="shared" si="2"/>
        <v>26.06</v>
      </c>
      <c r="H98" s="11">
        <v>20.04</v>
      </c>
      <c r="I98" s="11">
        <v>0</v>
      </c>
      <c r="J98" s="16">
        <v>6.02</v>
      </c>
      <c r="K98" s="17">
        <v>0</v>
      </c>
    </row>
    <row r="99" spans="1:11" ht="19.5" customHeight="1">
      <c r="A99" s="5" t="s">
        <v>324</v>
      </c>
      <c r="B99" s="6">
        <v>6.4</v>
      </c>
      <c r="C99" s="7">
        <v>2.4</v>
      </c>
      <c r="D99" s="8">
        <v>0</v>
      </c>
      <c r="E99" s="6">
        <v>4</v>
      </c>
      <c r="F99" s="9">
        <v>0</v>
      </c>
      <c r="G99" s="11">
        <f t="shared" si="2"/>
        <v>3.6100000000000003</v>
      </c>
      <c r="H99" s="11">
        <v>0.14</v>
      </c>
      <c r="I99" s="11">
        <v>0</v>
      </c>
      <c r="J99" s="16">
        <v>3.47</v>
      </c>
      <c r="K99" s="17">
        <v>0</v>
      </c>
    </row>
    <row r="100" spans="1:11" ht="19.5" customHeight="1">
      <c r="A100" s="5" t="s">
        <v>325</v>
      </c>
      <c r="B100" s="6">
        <v>55.6</v>
      </c>
      <c r="C100" s="7">
        <v>35.6</v>
      </c>
      <c r="D100" s="8">
        <v>0</v>
      </c>
      <c r="E100" s="6">
        <v>20</v>
      </c>
      <c r="F100" s="9">
        <v>0</v>
      </c>
      <c r="G100" s="11">
        <f t="shared" si="2"/>
        <v>17.9</v>
      </c>
      <c r="H100" s="11">
        <v>6.01</v>
      </c>
      <c r="I100" s="11">
        <v>0</v>
      </c>
      <c r="J100" s="16">
        <v>11.89</v>
      </c>
      <c r="K100" s="17">
        <v>0</v>
      </c>
    </row>
    <row r="101" spans="1:11" ht="19.5" customHeight="1">
      <c r="A101" s="5" t="s">
        <v>326</v>
      </c>
      <c r="B101" s="6">
        <v>1.8</v>
      </c>
      <c r="C101" s="7">
        <v>1.8</v>
      </c>
      <c r="D101" s="8">
        <v>0</v>
      </c>
      <c r="E101" s="6">
        <v>0</v>
      </c>
      <c r="F101" s="9">
        <v>0</v>
      </c>
      <c r="G101" s="11">
        <f t="shared" si="2"/>
        <v>0</v>
      </c>
      <c r="H101" s="11">
        <v>0</v>
      </c>
      <c r="I101" s="11">
        <v>0</v>
      </c>
      <c r="J101" s="16">
        <v>0</v>
      </c>
      <c r="K101" s="17">
        <v>0</v>
      </c>
    </row>
    <row r="102" spans="1:11" ht="19.5" customHeight="1">
      <c r="A102" s="5" t="s">
        <v>327</v>
      </c>
      <c r="B102" s="6">
        <v>1.2</v>
      </c>
      <c r="C102" s="7">
        <v>1.2</v>
      </c>
      <c r="D102" s="8">
        <v>0</v>
      </c>
      <c r="E102" s="6">
        <v>0</v>
      </c>
      <c r="F102" s="9">
        <v>0</v>
      </c>
      <c r="G102" s="11">
        <f t="shared" si="2"/>
        <v>0</v>
      </c>
      <c r="H102" s="11">
        <v>0</v>
      </c>
      <c r="I102" s="11">
        <v>0</v>
      </c>
      <c r="J102" s="16">
        <v>0</v>
      </c>
      <c r="K102" s="17">
        <v>0</v>
      </c>
    </row>
    <row r="103" spans="1:11" ht="19.5" customHeight="1">
      <c r="A103" s="5" t="s">
        <v>328</v>
      </c>
      <c r="B103" s="6">
        <v>2.5</v>
      </c>
      <c r="C103" s="7">
        <v>2.5</v>
      </c>
      <c r="D103" s="8">
        <v>0</v>
      </c>
      <c r="E103" s="6">
        <v>0</v>
      </c>
      <c r="F103" s="9">
        <v>0</v>
      </c>
      <c r="G103" s="11">
        <f t="shared" si="2"/>
        <v>0</v>
      </c>
      <c r="H103" s="11">
        <v>0</v>
      </c>
      <c r="I103" s="11">
        <v>0</v>
      </c>
      <c r="J103" s="16">
        <v>0</v>
      </c>
      <c r="K103" s="17">
        <v>0</v>
      </c>
    </row>
    <row r="104" spans="1:11" ht="19.5" customHeight="1">
      <c r="A104" s="5" t="s">
        <v>329</v>
      </c>
      <c r="B104" s="12">
        <v>0.3</v>
      </c>
      <c r="C104" s="13">
        <v>0.3</v>
      </c>
      <c r="D104" s="8">
        <v>0</v>
      </c>
      <c r="E104" s="6">
        <v>0</v>
      </c>
      <c r="F104" s="9">
        <v>0</v>
      </c>
      <c r="G104" s="11">
        <f t="shared" si="2"/>
        <v>0</v>
      </c>
      <c r="H104" s="11">
        <v>0</v>
      </c>
      <c r="I104" s="11">
        <v>0</v>
      </c>
      <c r="J104" s="16">
        <v>0</v>
      </c>
      <c r="K104" s="17">
        <v>0</v>
      </c>
    </row>
    <row r="105" spans="1:11" ht="19.5" customHeight="1">
      <c r="A105" s="5" t="s">
        <v>330</v>
      </c>
      <c r="B105" s="6"/>
      <c r="C105" s="7"/>
      <c r="D105" s="8"/>
      <c r="E105" s="6"/>
      <c r="F105" s="9"/>
      <c r="G105" s="11">
        <f t="shared" si="2"/>
        <v>40.800000000000004</v>
      </c>
      <c r="H105" s="11">
        <v>1.96</v>
      </c>
      <c r="I105" s="11">
        <v>0</v>
      </c>
      <c r="J105" s="16">
        <v>38.84</v>
      </c>
      <c r="K105" s="17">
        <v>0</v>
      </c>
    </row>
    <row r="106" spans="1:11" ht="19.5" customHeight="1">
      <c r="A106" s="5" t="s">
        <v>331</v>
      </c>
      <c r="B106" s="6">
        <v>18</v>
      </c>
      <c r="C106" s="7">
        <v>10</v>
      </c>
      <c r="D106" s="8">
        <v>0</v>
      </c>
      <c r="E106" s="6">
        <v>8</v>
      </c>
      <c r="F106" s="9">
        <v>0</v>
      </c>
      <c r="G106" s="10"/>
      <c r="H106" s="10"/>
      <c r="I106" s="10"/>
      <c r="J106" s="10"/>
      <c r="K106" s="15"/>
    </row>
    <row r="107" spans="1:11" ht="19.5" customHeight="1">
      <c r="A107" s="5" t="s">
        <v>332</v>
      </c>
      <c r="B107" s="6">
        <v>18</v>
      </c>
      <c r="C107" s="7">
        <v>10</v>
      </c>
      <c r="D107" s="8">
        <v>0</v>
      </c>
      <c r="E107" s="6">
        <v>8</v>
      </c>
      <c r="F107" s="9">
        <v>0</v>
      </c>
      <c r="G107" s="10"/>
      <c r="H107" s="10"/>
      <c r="I107" s="10"/>
      <c r="J107" s="10"/>
      <c r="K107" s="15"/>
    </row>
    <row r="108" spans="1:11" ht="19.5" customHeight="1">
      <c r="A108" s="5" t="s">
        <v>333</v>
      </c>
      <c r="B108" s="6">
        <v>18</v>
      </c>
      <c r="C108" s="7">
        <v>10</v>
      </c>
      <c r="D108" s="8">
        <v>0</v>
      </c>
      <c r="E108" s="6">
        <v>8</v>
      </c>
      <c r="F108" s="9">
        <v>0</v>
      </c>
      <c r="G108" s="10"/>
      <c r="H108" s="10"/>
      <c r="I108" s="10"/>
      <c r="J108" s="10"/>
      <c r="K108" s="15"/>
    </row>
    <row r="109" spans="1:11" ht="19.5" customHeight="1">
      <c r="A109" s="5" t="s">
        <v>334</v>
      </c>
      <c r="B109" s="6">
        <v>22</v>
      </c>
      <c r="C109" s="7">
        <v>10</v>
      </c>
      <c r="D109" s="8">
        <v>0</v>
      </c>
      <c r="E109" s="6">
        <v>12</v>
      </c>
      <c r="F109" s="9">
        <v>0</v>
      </c>
      <c r="G109" s="10"/>
      <c r="H109" s="10"/>
      <c r="I109" s="10"/>
      <c r="J109" s="10"/>
      <c r="K109" s="15"/>
    </row>
    <row r="110" spans="1:11" ht="19.5" customHeight="1">
      <c r="A110" s="5" t="s">
        <v>335</v>
      </c>
      <c r="B110" s="6">
        <v>18</v>
      </c>
      <c r="C110" s="7">
        <v>10</v>
      </c>
      <c r="D110" s="8">
        <v>0</v>
      </c>
      <c r="E110" s="6">
        <v>8</v>
      </c>
      <c r="F110" s="9">
        <v>0</v>
      </c>
      <c r="G110" s="10"/>
      <c r="H110" s="10"/>
      <c r="I110" s="10"/>
      <c r="J110" s="10"/>
      <c r="K110" s="15"/>
    </row>
    <row r="111" spans="1:11" ht="19.5" customHeight="1">
      <c r="A111" s="5" t="s">
        <v>336</v>
      </c>
      <c r="B111" s="6">
        <v>22</v>
      </c>
      <c r="C111" s="7">
        <v>10</v>
      </c>
      <c r="D111" s="8">
        <v>0</v>
      </c>
      <c r="E111" s="6">
        <v>12</v>
      </c>
      <c r="F111" s="9">
        <v>0</v>
      </c>
      <c r="G111" s="10"/>
      <c r="H111" s="10"/>
      <c r="I111" s="10"/>
      <c r="J111" s="10"/>
      <c r="K111" s="15"/>
    </row>
    <row r="112" spans="1:11" ht="19.5" customHeight="1">
      <c r="A112" s="5" t="s">
        <v>337</v>
      </c>
      <c r="B112" s="6">
        <v>22</v>
      </c>
      <c r="C112" s="7">
        <v>10</v>
      </c>
      <c r="D112" s="8">
        <v>0</v>
      </c>
      <c r="E112" s="6">
        <v>12</v>
      </c>
      <c r="F112" s="9">
        <v>0</v>
      </c>
      <c r="G112" s="11">
        <f aca="true" t="shared" si="3" ref="G112:G123">H112+I112+J112+K112</f>
        <v>12.07</v>
      </c>
      <c r="H112" s="11">
        <v>1.06</v>
      </c>
      <c r="I112" s="11">
        <v>0</v>
      </c>
      <c r="J112" s="16">
        <v>11.01</v>
      </c>
      <c r="K112" s="17">
        <v>0</v>
      </c>
    </row>
    <row r="113" spans="1:11" ht="19.5" customHeight="1">
      <c r="A113" s="5" t="s">
        <v>338</v>
      </c>
      <c r="B113" s="6">
        <v>22</v>
      </c>
      <c r="C113" s="7">
        <v>10</v>
      </c>
      <c r="D113" s="8">
        <v>0</v>
      </c>
      <c r="E113" s="6">
        <v>12</v>
      </c>
      <c r="F113" s="9">
        <v>0</v>
      </c>
      <c r="G113" s="11">
        <f t="shared" si="3"/>
        <v>11.44</v>
      </c>
      <c r="H113" s="11">
        <v>1.66</v>
      </c>
      <c r="I113" s="11">
        <v>0</v>
      </c>
      <c r="J113" s="16">
        <v>9.78</v>
      </c>
      <c r="K113" s="17">
        <v>0</v>
      </c>
    </row>
    <row r="114" spans="1:11" ht="19.5" customHeight="1">
      <c r="A114" s="5" t="s">
        <v>339</v>
      </c>
      <c r="B114" s="6">
        <v>26</v>
      </c>
      <c r="C114" s="7">
        <v>10</v>
      </c>
      <c r="D114" s="8">
        <v>0</v>
      </c>
      <c r="E114" s="6">
        <v>16</v>
      </c>
      <c r="F114" s="9">
        <v>0</v>
      </c>
      <c r="G114" s="11">
        <f t="shared" si="3"/>
        <v>13.379999999999999</v>
      </c>
      <c r="H114" s="11">
        <v>0.6</v>
      </c>
      <c r="I114" s="11">
        <v>0</v>
      </c>
      <c r="J114" s="16">
        <v>12.78</v>
      </c>
      <c r="K114" s="17">
        <v>0</v>
      </c>
    </row>
    <row r="115" spans="1:11" ht="19.5" customHeight="1">
      <c r="A115" s="5" t="s">
        <v>340</v>
      </c>
      <c r="B115" s="6">
        <v>22</v>
      </c>
      <c r="C115" s="7">
        <v>10</v>
      </c>
      <c r="D115" s="8">
        <v>0</v>
      </c>
      <c r="E115" s="6">
        <v>12</v>
      </c>
      <c r="F115" s="9">
        <v>0</v>
      </c>
      <c r="G115" s="11">
        <f t="shared" si="3"/>
        <v>7.86</v>
      </c>
      <c r="H115" s="11">
        <v>0</v>
      </c>
      <c r="I115" s="11">
        <v>0</v>
      </c>
      <c r="J115" s="16">
        <v>7.86</v>
      </c>
      <c r="K115" s="17">
        <v>0</v>
      </c>
    </row>
    <row r="116" spans="1:11" ht="19.5" customHeight="1">
      <c r="A116" s="5" t="s">
        <v>341</v>
      </c>
      <c r="B116" s="6">
        <v>18</v>
      </c>
      <c r="C116" s="7">
        <v>10</v>
      </c>
      <c r="D116" s="8">
        <v>0</v>
      </c>
      <c r="E116" s="6">
        <v>8</v>
      </c>
      <c r="F116" s="9">
        <v>0</v>
      </c>
      <c r="G116" s="11">
        <f t="shared" si="3"/>
        <v>6.46</v>
      </c>
      <c r="H116" s="11">
        <v>0</v>
      </c>
      <c r="I116" s="11">
        <v>0</v>
      </c>
      <c r="J116" s="16">
        <v>6.46</v>
      </c>
      <c r="K116" s="17">
        <v>0</v>
      </c>
    </row>
    <row r="117" spans="1:11" ht="19.5" customHeight="1">
      <c r="A117" s="5" t="s">
        <v>342</v>
      </c>
      <c r="B117" s="6">
        <v>22</v>
      </c>
      <c r="C117" s="7">
        <v>10</v>
      </c>
      <c r="D117" s="8">
        <v>0</v>
      </c>
      <c r="E117" s="6">
        <v>12</v>
      </c>
      <c r="F117" s="9">
        <v>0</v>
      </c>
      <c r="G117" s="11">
        <f t="shared" si="3"/>
        <v>14.469999999999999</v>
      </c>
      <c r="H117" s="11">
        <v>5.94</v>
      </c>
      <c r="I117" s="11">
        <v>0</v>
      </c>
      <c r="J117" s="16">
        <v>8.53</v>
      </c>
      <c r="K117" s="17">
        <v>0</v>
      </c>
    </row>
    <row r="118" spans="1:11" ht="19.5" customHeight="1">
      <c r="A118" s="5" t="s">
        <v>343</v>
      </c>
      <c r="B118" s="6">
        <v>22</v>
      </c>
      <c r="C118" s="7">
        <v>10</v>
      </c>
      <c r="D118" s="8">
        <v>0</v>
      </c>
      <c r="E118" s="6">
        <v>12</v>
      </c>
      <c r="F118" s="9">
        <v>0</v>
      </c>
      <c r="G118" s="11">
        <f t="shared" si="3"/>
        <v>17.71</v>
      </c>
      <c r="H118" s="11">
        <v>6.92</v>
      </c>
      <c r="I118" s="11">
        <v>0</v>
      </c>
      <c r="J118" s="16">
        <v>10.79</v>
      </c>
      <c r="K118" s="17">
        <v>0</v>
      </c>
    </row>
    <row r="119" spans="1:11" ht="19.5" customHeight="1">
      <c r="A119" s="5" t="s">
        <v>344</v>
      </c>
      <c r="B119" s="6">
        <v>26</v>
      </c>
      <c r="C119" s="7">
        <v>10</v>
      </c>
      <c r="D119" s="8">
        <v>0</v>
      </c>
      <c r="E119" s="6">
        <v>16</v>
      </c>
      <c r="F119" s="9">
        <v>0</v>
      </c>
      <c r="G119" s="11">
        <f t="shared" si="3"/>
        <v>8.19</v>
      </c>
      <c r="H119" s="11">
        <v>4.1</v>
      </c>
      <c r="I119" s="11">
        <v>0</v>
      </c>
      <c r="J119" s="16">
        <v>4.09</v>
      </c>
      <c r="K119" s="17">
        <v>0</v>
      </c>
    </row>
    <row r="120" spans="1:11" ht="19.5" customHeight="1">
      <c r="A120" s="5" t="s">
        <v>345</v>
      </c>
      <c r="B120" s="6">
        <v>26</v>
      </c>
      <c r="C120" s="7">
        <v>10</v>
      </c>
      <c r="D120" s="8">
        <v>0</v>
      </c>
      <c r="E120" s="6">
        <v>16</v>
      </c>
      <c r="F120" s="9">
        <v>0</v>
      </c>
      <c r="G120" s="11">
        <f t="shared" si="3"/>
        <v>17.080000000000002</v>
      </c>
      <c r="H120" s="11">
        <v>2.86</v>
      </c>
      <c r="I120" s="11">
        <v>0</v>
      </c>
      <c r="J120" s="16">
        <v>14.22</v>
      </c>
      <c r="K120" s="17">
        <v>0</v>
      </c>
    </row>
    <row r="121" spans="1:11" ht="19.5" customHeight="1">
      <c r="A121" s="5" t="s">
        <v>346</v>
      </c>
      <c r="B121" s="6">
        <v>22</v>
      </c>
      <c r="C121" s="7">
        <v>10</v>
      </c>
      <c r="D121" s="8">
        <v>0</v>
      </c>
      <c r="E121" s="6">
        <v>12</v>
      </c>
      <c r="F121" s="9">
        <v>0</v>
      </c>
      <c r="G121" s="11">
        <f t="shared" si="3"/>
        <v>8.21</v>
      </c>
      <c r="H121" s="11">
        <v>0.93</v>
      </c>
      <c r="I121" s="11">
        <v>0</v>
      </c>
      <c r="J121" s="16">
        <v>7.28</v>
      </c>
      <c r="K121" s="17">
        <v>0</v>
      </c>
    </row>
    <row r="122" spans="1:11" ht="19.5" customHeight="1">
      <c r="A122" s="5" t="s">
        <v>347</v>
      </c>
      <c r="B122" s="18">
        <v>4.5</v>
      </c>
      <c r="C122" s="19">
        <v>1.5</v>
      </c>
      <c r="D122" s="20">
        <v>0</v>
      </c>
      <c r="E122" s="18">
        <v>3</v>
      </c>
      <c r="F122" s="21">
        <v>0</v>
      </c>
      <c r="G122" s="11">
        <f t="shared" si="3"/>
        <v>1.8599999999999999</v>
      </c>
      <c r="H122" s="11">
        <v>0.42</v>
      </c>
      <c r="I122" s="11">
        <v>0</v>
      </c>
      <c r="J122" s="16">
        <v>1.44</v>
      </c>
      <c r="K122" s="17">
        <v>0</v>
      </c>
    </row>
    <row r="123" spans="1:12" ht="19.5" customHeight="1">
      <c r="A123" s="5" t="s">
        <v>348</v>
      </c>
      <c r="B123" s="22"/>
      <c r="C123" s="22"/>
      <c r="D123" s="22"/>
      <c r="E123" s="22"/>
      <c r="F123" s="8"/>
      <c r="G123" s="11">
        <f t="shared" si="3"/>
        <v>0.6</v>
      </c>
      <c r="H123" s="11">
        <v>0.6</v>
      </c>
      <c r="I123" s="11">
        <v>0</v>
      </c>
      <c r="J123" s="16">
        <v>0</v>
      </c>
      <c r="K123" s="17">
        <v>0</v>
      </c>
      <c r="L123" s="31"/>
    </row>
    <row r="124" spans="1:12" ht="19.5" customHeight="1">
      <c r="A124" s="5" t="s">
        <v>349</v>
      </c>
      <c r="B124" s="23"/>
      <c r="C124" s="24"/>
      <c r="D124" s="22"/>
      <c r="E124" s="23"/>
      <c r="F124" s="9"/>
      <c r="G124" s="11">
        <v>2.77</v>
      </c>
      <c r="H124" s="11"/>
      <c r="I124" s="32"/>
      <c r="J124" s="16">
        <v>2.77</v>
      </c>
      <c r="K124" s="17"/>
      <c r="L124" s="31"/>
    </row>
    <row r="125" spans="1:12" ht="19.5" customHeight="1">
      <c r="A125" s="5" t="s">
        <v>350</v>
      </c>
      <c r="B125" s="23"/>
      <c r="C125" s="24"/>
      <c r="D125" s="22"/>
      <c r="E125" s="23"/>
      <c r="F125" s="9"/>
      <c r="G125" s="11">
        <v>1.9</v>
      </c>
      <c r="H125" s="11">
        <v>0.6</v>
      </c>
      <c r="I125" s="32"/>
      <c r="J125" s="16">
        <v>1.3</v>
      </c>
      <c r="K125" s="17"/>
      <c r="L125" s="31"/>
    </row>
    <row r="126" spans="1:11" ht="19.5" customHeight="1">
      <c r="A126" s="25" t="s">
        <v>228</v>
      </c>
      <c r="B126" s="12">
        <v>2158.6</v>
      </c>
      <c r="C126" s="13">
        <v>1187.8</v>
      </c>
      <c r="D126" s="26">
        <v>54</v>
      </c>
      <c r="E126" s="12">
        <v>916.8</v>
      </c>
      <c r="F126" s="27">
        <v>0</v>
      </c>
      <c r="G126" s="28">
        <v>1057.34</v>
      </c>
      <c r="H126" s="29">
        <v>322.57</v>
      </c>
      <c r="I126" s="33">
        <v>37.07</v>
      </c>
      <c r="J126" s="29">
        <v>697.7</v>
      </c>
      <c r="K126" s="33"/>
    </row>
    <row r="127" spans="1:11" ht="24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</sheetData>
  <sheetProtection/>
  <mergeCells count="13">
    <mergeCell ref="K4:K5"/>
    <mergeCell ref="D4:E4"/>
    <mergeCell ref="I4:J4"/>
    <mergeCell ref="A3:A5"/>
    <mergeCell ref="B4:B5"/>
    <mergeCell ref="C4:C5"/>
    <mergeCell ref="F4:F5"/>
    <mergeCell ref="G4:G5"/>
    <mergeCell ref="H4:H5"/>
    <mergeCell ref="A1:K1"/>
    <mergeCell ref="B2:G2"/>
    <mergeCell ref="B3:F3"/>
    <mergeCell ref="G3:K3"/>
  </mergeCells>
  <conditionalFormatting sqref="A2:A65491">
    <cfRule type="expression" priority="1" dxfId="0" stopIfTrue="1">
      <formula>AND(COUNTIF($A$2:$A$65491,A2)&gt;1,NOT(ISBLANK(A2)))</formula>
    </cfRule>
  </conditionalFormatting>
  <printOptions horizontalCentered="1"/>
  <pageMargins left="0.4330708661417323" right="0.3937007874015748" top="0.3937007874015748" bottom="0.3937007874015748" header="0.5118110236220472" footer="0.5118110236220472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User</cp:lastModifiedBy>
  <cp:lastPrinted>2020-07-10T02:41:38Z</cp:lastPrinted>
  <dcterms:created xsi:type="dcterms:W3CDTF">2017-06-27T06:06:41Z</dcterms:created>
  <dcterms:modified xsi:type="dcterms:W3CDTF">2020-09-01T07:11:20Z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