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86"/>
  </bookViews>
  <sheets>
    <sheet name="2024年1-6月一般公共财政收支情况表" sheetId="1" r:id="rId1"/>
    <sheet name="2024年1-6月份基金预算收支完成情况表" sheetId="7" r:id="rId2"/>
    <sheet name="2024年1-6月社会保险基金预算收支情况表" sheetId="4" r:id="rId3"/>
    <sheet name="2024年1-6月预备费支出明细表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<sst xmlns="http://schemas.openxmlformats.org/spreadsheetml/2006/main" count="143" uniqueCount="130">
  <si>
    <t>附表1</t>
  </si>
  <si>
    <t>2024年1-6月一般公共财政收支情况表</t>
  </si>
  <si>
    <t>单位：万元</t>
  </si>
  <si>
    <t>项目</t>
  </si>
  <si>
    <t>预算数</t>
  </si>
  <si>
    <r>
      <rPr>
        <b/>
        <sz val="12"/>
        <color theme="1"/>
        <rFont val="Times New Roman"/>
        <charset val="134"/>
      </rPr>
      <t>1-6</t>
    </r>
    <r>
      <rPr>
        <b/>
        <sz val="12"/>
        <color theme="1"/>
        <rFont val="宋体"/>
        <charset val="134"/>
        <scheme val="minor"/>
      </rPr>
      <t>月累计数</t>
    </r>
  </si>
  <si>
    <t>1.增值税</t>
  </si>
  <si>
    <t>1.一般公共服务支出</t>
  </si>
  <si>
    <t>2.企业所得税</t>
  </si>
  <si>
    <t>2.国防支出</t>
  </si>
  <si>
    <t>3.个人所得税</t>
  </si>
  <si>
    <t>3.公共安全支出</t>
  </si>
  <si>
    <t>4.资源税</t>
  </si>
  <si>
    <t>4.教育支出</t>
  </si>
  <si>
    <t>5.城市维护建设税</t>
  </si>
  <si>
    <t>5.科学技术支出</t>
  </si>
  <si>
    <t>6.房产税</t>
  </si>
  <si>
    <t>6.文化体育与传媒支出</t>
  </si>
  <si>
    <t>7.印花税</t>
  </si>
  <si>
    <t>7.社会保险和就业支出</t>
  </si>
  <si>
    <t>8.城镇土地使用税</t>
  </si>
  <si>
    <t>8.卫生健康支出</t>
  </si>
  <si>
    <t>9.土地增值税</t>
  </si>
  <si>
    <t>9.节能环保支出</t>
  </si>
  <si>
    <t>10.车船税</t>
  </si>
  <si>
    <t>10.城乡社区支出</t>
  </si>
  <si>
    <t>11.耕地占用税</t>
  </si>
  <si>
    <t>11.农林水支出</t>
  </si>
  <si>
    <t>12.契税</t>
  </si>
  <si>
    <t>12.交通运输支出</t>
  </si>
  <si>
    <t>13.烟叶税</t>
  </si>
  <si>
    <t>13.资源勘查工业信息等支出</t>
  </si>
  <si>
    <t>14.环境保护税</t>
  </si>
  <si>
    <t>14.商业服务业等支出</t>
  </si>
  <si>
    <t>15.其他税收</t>
  </si>
  <si>
    <t>15.金融支出</t>
  </si>
  <si>
    <t>(一）税收收入</t>
  </si>
  <si>
    <t>16.自然资源海洋气象等支出</t>
  </si>
  <si>
    <t>1.专项收入</t>
  </si>
  <si>
    <t>17.住房保障支出</t>
  </si>
  <si>
    <t>2.行政事业性收费收入</t>
  </si>
  <si>
    <t>18.粮油物资储备支出</t>
  </si>
  <si>
    <t>3.罚没收入</t>
  </si>
  <si>
    <t>19.国债还本付息支出</t>
  </si>
  <si>
    <t>4.国有资源(资产)有偿使用收入</t>
  </si>
  <si>
    <t>20.灾害防治及应急管理支出</t>
  </si>
  <si>
    <t>5.政府住房基金收入</t>
  </si>
  <si>
    <t>21.其他支出</t>
  </si>
  <si>
    <t>（二）非税收入</t>
  </si>
  <si>
    <t>一、地方财政预算收入</t>
  </si>
  <si>
    <t>一、一般公共预算支出</t>
  </si>
  <si>
    <t>1.返还收入</t>
  </si>
  <si>
    <t>2.一般性转移支付收入</t>
  </si>
  <si>
    <t>二、上解支出</t>
  </si>
  <si>
    <t>3.专项转移支付收入</t>
  </si>
  <si>
    <t>三、债务还本支出</t>
  </si>
  <si>
    <t>二、上级补助收入</t>
  </si>
  <si>
    <t>1.新增一般债券</t>
  </si>
  <si>
    <t>2.再融资债券</t>
  </si>
  <si>
    <t>三、债务转贷收入</t>
  </si>
  <si>
    <t>四、调入资金</t>
  </si>
  <si>
    <t>五、上年结余</t>
  </si>
  <si>
    <t>收入总计</t>
  </si>
  <si>
    <t>支出总计</t>
  </si>
  <si>
    <t>附表2</t>
  </si>
  <si>
    <t>靖州县2024年1-6月份基金预算收支完成情况表</t>
  </si>
  <si>
    <t>收       入</t>
  </si>
  <si>
    <t>支       出</t>
  </si>
  <si>
    <t>项    目</t>
  </si>
  <si>
    <t>2024年
计划数</t>
  </si>
  <si>
    <t>1-6月
累计数</t>
  </si>
  <si>
    <t>项   目</t>
  </si>
  <si>
    <t>一、本级收入合计</t>
  </si>
  <si>
    <r>
      <rPr>
        <b/>
        <sz val="11"/>
        <rFont val="楷体"/>
        <charset val="134"/>
      </rPr>
      <t>一、本级支出合计</t>
    </r>
  </si>
  <si>
    <t xml:space="preserve">  1、国有土地收益基金收入</t>
  </si>
  <si>
    <r>
      <rPr>
        <sz val="11"/>
        <rFont val="Times New Roman"/>
        <charset val="134"/>
      </rPr>
      <t xml:space="preserve">  1</t>
    </r>
    <r>
      <rPr>
        <sz val="11"/>
        <rFont val="楷体"/>
        <charset val="134"/>
      </rPr>
      <t>、文化旅游体育传媒</t>
    </r>
  </si>
  <si>
    <t xml:space="preserve">  2、农业土地开发资金收入</t>
  </si>
  <si>
    <r>
      <rPr>
        <sz val="11"/>
        <rFont val="Times New Roman"/>
        <charset val="134"/>
      </rPr>
      <t xml:space="preserve">  2</t>
    </r>
    <r>
      <rPr>
        <sz val="11"/>
        <rFont val="楷体"/>
        <charset val="134"/>
      </rPr>
      <t>、社会保障和就业支出</t>
    </r>
  </si>
  <si>
    <t xml:space="preserve">  3、国有土地使用权出让收入</t>
  </si>
  <si>
    <r>
      <rPr>
        <sz val="11"/>
        <rFont val="Times New Roman"/>
        <charset val="134"/>
      </rPr>
      <t xml:space="preserve">  3</t>
    </r>
    <r>
      <rPr>
        <sz val="11"/>
        <rFont val="楷体"/>
        <charset val="134"/>
      </rPr>
      <t>、城乡社区支出</t>
    </r>
  </si>
  <si>
    <t xml:space="preserve">  4、污水处理费收入</t>
  </si>
  <si>
    <r>
      <rPr>
        <sz val="11"/>
        <rFont val="Times New Roman"/>
        <charset val="134"/>
      </rPr>
      <t xml:space="preserve"> 4</t>
    </r>
    <r>
      <rPr>
        <sz val="11"/>
        <rFont val="楷体"/>
        <charset val="134"/>
      </rPr>
      <t>、其他支出</t>
    </r>
  </si>
  <si>
    <t xml:space="preserve">  5、城市基础设施配套收入</t>
  </si>
  <si>
    <r>
      <rPr>
        <sz val="11"/>
        <rFont val="Times New Roman"/>
        <charset val="134"/>
      </rPr>
      <t xml:space="preserve"> 5</t>
    </r>
    <r>
      <rPr>
        <sz val="11"/>
        <rFont val="楷体"/>
        <charset val="134"/>
      </rPr>
      <t>、债务付息支出（专项债券付息）</t>
    </r>
  </si>
  <si>
    <r>
      <rPr>
        <sz val="11"/>
        <rFont val="Times New Roman"/>
        <charset val="134"/>
      </rPr>
      <t xml:space="preserve"> 6</t>
    </r>
    <r>
      <rPr>
        <sz val="11"/>
        <rFont val="楷体"/>
        <charset val="134"/>
      </rPr>
      <t>、农林水支出</t>
    </r>
  </si>
  <si>
    <t>二、政府性基金上级补助收入</t>
  </si>
  <si>
    <r>
      <rPr>
        <b/>
        <sz val="11"/>
        <rFont val="楷体"/>
        <charset val="134"/>
      </rPr>
      <t>二、政府性基金上解支出</t>
    </r>
  </si>
  <si>
    <t xml:space="preserve">   1、移民后扶基金</t>
  </si>
  <si>
    <t xml:space="preserve">   2、彩票公益金</t>
  </si>
  <si>
    <t xml:space="preserve">   3、文化旅游体育传媒</t>
  </si>
  <si>
    <t>三、地方政府专项债券还本支出</t>
  </si>
  <si>
    <t>1.新增专项债券</t>
  </si>
  <si>
    <r>
      <rPr>
        <b/>
        <sz val="11"/>
        <rFont val="楷体"/>
        <charset val="134"/>
      </rPr>
      <t>四、调出资金</t>
    </r>
  </si>
  <si>
    <t>四、上年结余收入</t>
  </si>
  <si>
    <r>
      <rPr>
        <b/>
        <sz val="11"/>
        <rFont val="楷体"/>
        <charset val="134"/>
      </rPr>
      <t>支出总计</t>
    </r>
  </si>
  <si>
    <t>附表3</t>
  </si>
  <si>
    <t>2024年1-6月社会保险基金预算收支情况表</t>
  </si>
  <si>
    <t>合计</t>
  </si>
  <si>
    <t>城乡居民基本养老保险基金</t>
  </si>
  <si>
    <t>机关事业单位基本养老保险基金</t>
  </si>
  <si>
    <t>一、上年滚存结余</t>
  </si>
  <si>
    <t>一、收入</t>
  </si>
  <si>
    <t xml:space="preserve">   其中:1.社会保险费收入</t>
  </si>
  <si>
    <t xml:space="preserve">       2.财政补贴收入</t>
  </si>
  <si>
    <t xml:space="preserve">       3.利息收入</t>
  </si>
  <si>
    <t>二、支出</t>
  </si>
  <si>
    <t xml:space="preserve">   其中:1.社会保险待遇支出</t>
  </si>
  <si>
    <t>三、本年收支结余</t>
  </si>
  <si>
    <t>四、年末滚存结余</t>
  </si>
  <si>
    <t>附表4</t>
  </si>
  <si>
    <t>2024年1-6月预备费支出明细表</t>
  </si>
  <si>
    <t>单  位</t>
  </si>
  <si>
    <t>指 标 说 明</t>
  </si>
  <si>
    <t>金 额</t>
  </si>
  <si>
    <t>江东便民服务中心</t>
  </si>
  <si>
    <t>森林防火工作经费</t>
  </si>
  <si>
    <t>裸露山体整治修复</t>
  </si>
  <si>
    <t>三锹乡人民政府</t>
  </si>
  <si>
    <t>灾害重建工作经费</t>
  </si>
  <si>
    <t>部分村民房屋重建资金</t>
  </si>
  <si>
    <t>人社局</t>
  </si>
  <si>
    <t>民兵训练基地军民融合保障演练经费</t>
  </si>
  <si>
    <t>飞山便民服务中心</t>
  </si>
  <si>
    <t>二凉亭十五组污染农田损失补偿</t>
  </si>
  <si>
    <t>县火车站</t>
  </si>
  <si>
    <t>春运工作经费</t>
  </si>
  <si>
    <t>渠阳便民服务中心</t>
  </si>
  <si>
    <t>扫黄打非专项行动费用</t>
  </si>
  <si>
    <t>市生态环境局</t>
  </si>
  <si>
    <t>华盛锰业渣场应急处置工作经费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</si>
</sst>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大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20"/>
      <color theme="1"/>
      <name val="方正大标宋简体"/>
      <charset val="134"/>
    </font>
    <font>
      <sz val="11"/>
      <name val="黑体"/>
      <charset val="134"/>
    </font>
    <font>
      <sz val="11"/>
      <name val="楷体"/>
      <charset val="134"/>
    </font>
    <font>
      <b/>
      <sz val="11"/>
      <name val="楷体"/>
      <charset val="134"/>
    </font>
    <font>
      <sz val="11"/>
      <color indexed="9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176" fontId="11" fillId="5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 applyProtection="1">
      <alignment vertical="center"/>
    </xf>
    <xf numFmtId="176" fontId="12" fillId="5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vertical="center"/>
    </xf>
    <xf numFmtId="0" fontId="12" fillId="5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topLeftCell="A13" workbookViewId="0">
      <selection activeCell="D19" sqref="D19"/>
    </sheetView>
  </sheetViews>
  <sheetFormatPr defaultColWidth="9" defaultRowHeight="13.5"/>
  <cols>
    <col min="1" max="1" width="29.1333333333333" style="58" customWidth="1"/>
    <col min="2" max="2" width="12.5" style="2" customWidth="1"/>
    <col min="3" max="3" width="13.375" style="2" customWidth="1"/>
    <col min="4" max="4" width="27.75" style="57" customWidth="1"/>
    <col min="5" max="5" width="12.625" style="57" customWidth="1"/>
    <col min="6" max="6" width="14.625" style="57" customWidth="1"/>
    <col min="7" max="16384" width="9" style="57"/>
  </cols>
  <sheetData>
    <row r="1" spans="1:1">
      <c r="A1" s="59" t="s">
        <v>0</v>
      </c>
    </row>
    <row r="2" s="57" customFormat="1" ht="32" customHeight="1" spans="1:6">
      <c r="A2" s="31" t="s">
        <v>1</v>
      </c>
      <c r="B2" s="31"/>
      <c r="C2" s="31"/>
      <c r="D2" s="31"/>
      <c r="E2" s="31"/>
      <c r="F2" s="31"/>
    </row>
    <row r="3" s="57" customFormat="1" ht="15" customHeight="1" spans="1:6">
      <c r="A3" s="58"/>
      <c r="B3" s="4"/>
      <c r="C3" s="4" t="s">
        <v>2</v>
      </c>
      <c r="D3" s="4"/>
      <c r="E3" s="4"/>
      <c r="F3" s="4"/>
    </row>
    <row r="4" s="57" customFormat="1" ht="25" customHeight="1" spans="1:6">
      <c r="A4" s="60" t="s">
        <v>3</v>
      </c>
      <c r="B4" s="61" t="s">
        <v>4</v>
      </c>
      <c r="C4" s="62" t="s">
        <v>5</v>
      </c>
      <c r="D4" s="60" t="s">
        <v>3</v>
      </c>
      <c r="E4" s="61" t="s">
        <v>4</v>
      </c>
      <c r="F4" s="62" t="s">
        <v>5</v>
      </c>
    </row>
    <row r="5" s="57" customFormat="1" ht="21" customHeight="1" spans="1:6">
      <c r="A5" s="63" t="s">
        <v>6</v>
      </c>
      <c r="B5" s="9">
        <v>9995</v>
      </c>
      <c r="C5" s="9">
        <v>1745</v>
      </c>
      <c r="D5" s="63" t="s">
        <v>7</v>
      </c>
      <c r="E5" s="9">
        <v>3926</v>
      </c>
      <c r="F5" s="9">
        <v>2042</v>
      </c>
    </row>
    <row r="6" s="57" customFormat="1" ht="21" customHeight="1" spans="1:6">
      <c r="A6" s="63" t="s">
        <v>8</v>
      </c>
      <c r="B6" s="9">
        <v>2288</v>
      </c>
      <c r="C6" s="9">
        <v>1109</v>
      </c>
      <c r="D6" s="63" t="s">
        <v>9</v>
      </c>
      <c r="E6" s="9">
        <v>736</v>
      </c>
      <c r="F6" s="9">
        <v>550</v>
      </c>
    </row>
    <row r="7" s="57" customFormat="1" ht="21" customHeight="1" spans="1:6">
      <c r="A7" s="63" t="s">
        <v>10</v>
      </c>
      <c r="B7" s="9">
        <v>595</v>
      </c>
      <c r="C7" s="9">
        <v>221</v>
      </c>
      <c r="D7" s="63" t="s">
        <v>11</v>
      </c>
      <c r="E7" s="9">
        <v>8656</v>
      </c>
      <c r="F7" s="9">
        <v>747</v>
      </c>
    </row>
    <row r="8" s="57" customFormat="1" ht="21" customHeight="1" spans="1:6">
      <c r="A8" s="63" t="s">
        <v>12</v>
      </c>
      <c r="B8" s="9">
        <v>310</v>
      </c>
      <c r="C8" s="9">
        <v>129</v>
      </c>
      <c r="D8" s="63" t="s">
        <v>13</v>
      </c>
      <c r="E8" s="9">
        <v>57186</v>
      </c>
      <c r="F8" s="9">
        <v>27524</v>
      </c>
    </row>
    <row r="9" s="57" customFormat="1" ht="21" customHeight="1" spans="1:6">
      <c r="A9" s="63" t="s">
        <v>14</v>
      </c>
      <c r="B9" s="9">
        <v>1300</v>
      </c>
      <c r="C9" s="9">
        <v>236</v>
      </c>
      <c r="D9" s="63" t="s">
        <v>15</v>
      </c>
      <c r="E9" s="9">
        <v>5126</v>
      </c>
      <c r="F9" s="9">
        <v>219</v>
      </c>
    </row>
    <row r="10" s="57" customFormat="1" ht="21" customHeight="1" spans="1:6">
      <c r="A10" s="63" t="s">
        <v>16</v>
      </c>
      <c r="B10" s="9">
        <v>950</v>
      </c>
      <c r="C10" s="9">
        <v>1754</v>
      </c>
      <c r="D10" s="63" t="s">
        <v>17</v>
      </c>
      <c r="E10" s="9">
        <v>3980</v>
      </c>
      <c r="F10" s="9">
        <v>2800</v>
      </c>
    </row>
    <row r="11" s="57" customFormat="1" ht="21" customHeight="1" spans="1:6">
      <c r="A11" s="63" t="s">
        <v>18</v>
      </c>
      <c r="B11" s="9">
        <v>270</v>
      </c>
      <c r="C11" s="9">
        <v>505</v>
      </c>
      <c r="D11" s="63" t="s">
        <v>19</v>
      </c>
      <c r="E11" s="9">
        <v>50565</v>
      </c>
      <c r="F11" s="9">
        <v>33855</v>
      </c>
    </row>
    <row r="12" s="57" customFormat="1" ht="21" customHeight="1" spans="1:6">
      <c r="A12" s="63" t="s">
        <v>20</v>
      </c>
      <c r="B12" s="9">
        <v>320</v>
      </c>
      <c r="C12" s="9">
        <v>159</v>
      </c>
      <c r="D12" s="63" t="s">
        <v>21</v>
      </c>
      <c r="E12" s="9">
        <v>35903</v>
      </c>
      <c r="F12" s="9">
        <v>7506</v>
      </c>
    </row>
    <row r="13" s="57" customFormat="1" ht="21" customHeight="1" spans="1:6">
      <c r="A13" s="63" t="s">
        <v>22</v>
      </c>
      <c r="B13" s="9">
        <v>13471</v>
      </c>
      <c r="C13" s="9">
        <v>13696</v>
      </c>
      <c r="D13" s="63" t="s">
        <v>23</v>
      </c>
      <c r="E13" s="9">
        <v>4610</v>
      </c>
      <c r="F13" s="9">
        <v>5373</v>
      </c>
    </row>
    <row r="14" s="57" customFormat="1" ht="21" customHeight="1" spans="1:6">
      <c r="A14" s="63" t="s">
        <v>24</v>
      </c>
      <c r="B14" s="9">
        <v>1050</v>
      </c>
      <c r="C14" s="9">
        <v>557</v>
      </c>
      <c r="D14" s="63" t="s">
        <v>25</v>
      </c>
      <c r="E14" s="9">
        <v>27392</v>
      </c>
      <c r="F14" s="9">
        <v>35076</v>
      </c>
    </row>
    <row r="15" s="57" customFormat="1" ht="21" customHeight="1" spans="1:6">
      <c r="A15" s="63" t="s">
        <v>26</v>
      </c>
      <c r="B15" s="9">
        <v>5939</v>
      </c>
      <c r="C15" s="9">
        <v>138</v>
      </c>
      <c r="D15" s="63" t="s">
        <v>27</v>
      </c>
      <c r="E15" s="9">
        <v>62885</v>
      </c>
      <c r="F15" s="9">
        <v>15890</v>
      </c>
    </row>
    <row r="16" s="57" customFormat="1" ht="21" customHeight="1" spans="1:6">
      <c r="A16" s="63" t="s">
        <v>28</v>
      </c>
      <c r="B16" s="9">
        <v>5521</v>
      </c>
      <c r="C16" s="9">
        <v>1661</v>
      </c>
      <c r="D16" s="63" t="s">
        <v>29</v>
      </c>
      <c r="E16" s="9">
        <v>9802</v>
      </c>
      <c r="F16" s="9">
        <v>3278</v>
      </c>
    </row>
    <row r="17" s="57" customFormat="1" ht="21" customHeight="1" spans="1:6">
      <c r="A17" s="63" t="s">
        <v>30</v>
      </c>
      <c r="B17" s="9">
        <v>460</v>
      </c>
      <c r="C17" s="9"/>
      <c r="D17" s="63" t="s">
        <v>31</v>
      </c>
      <c r="E17" s="9">
        <v>800</v>
      </c>
      <c r="F17" s="9">
        <v>289</v>
      </c>
    </row>
    <row r="18" s="57" customFormat="1" ht="21" customHeight="1" spans="1:12">
      <c r="A18" s="63" t="s">
        <v>32</v>
      </c>
      <c r="B18" s="9">
        <v>366</v>
      </c>
      <c r="C18" s="9">
        <v>17</v>
      </c>
      <c r="D18" s="63" t="s">
        <v>33</v>
      </c>
      <c r="E18" s="9">
        <v>1388</v>
      </c>
      <c r="F18" s="9">
        <v>416</v>
      </c>
      <c r="I18" s="66"/>
      <c r="J18" s="66"/>
      <c r="K18" s="66"/>
      <c r="L18" s="66"/>
    </row>
    <row r="19" s="57" customFormat="1" ht="21" customHeight="1" spans="1:12">
      <c r="A19" s="63" t="s">
        <v>34</v>
      </c>
      <c r="B19" s="9">
        <v>330</v>
      </c>
      <c r="C19" s="9"/>
      <c r="D19" s="63" t="s">
        <v>35</v>
      </c>
      <c r="E19" s="9"/>
      <c r="F19" s="9"/>
      <c r="I19" s="66"/>
      <c r="J19" s="66"/>
      <c r="K19" s="66"/>
      <c r="L19" s="66"/>
    </row>
    <row r="20" s="57" customFormat="1" ht="21" customHeight="1" spans="1:12">
      <c r="A20" s="64" t="s">
        <v>36</v>
      </c>
      <c r="B20" s="13">
        <f>SUM(B5:B19)</f>
        <v>43165</v>
      </c>
      <c r="C20" s="13">
        <f>SUM(C5:C18)</f>
        <v>21927</v>
      </c>
      <c r="D20" s="63" t="s">
        <v>37</v>
      </c>
      <c r="E20" s="9">
        <v>1650</v>
      </c>
      <c r="F20" s="9">
        <v>164</v>
      </c>
      <c r="I20" s="66"/>
      <c r="J20" s="66"/>
      <c r="K20" s="66"/>
      <c r="L20" s="66"/>
    </row>
    <row r="21" s="57" customFormat="1" ht="21" customHeight="1" spans="1:12">
      <c r="A21" s="63" t="s">
        <v>38</v>
      </c>
      <c r="B21" s="9">
        <v>3322</v>
      </c>
      <c r="C21" s="9">
        <v>720</v>
      </c>
      <c r="D21" s="63" t="s">
        <v>39</v>
      </c>
      <c r="E21" s="9">
        <v>6023</v>
      </c>
      <c r="F21" s="9">
        <v>2657</v>
      </c>
      <c r="I21" s="66"/>
      <c r="J21" s="67"/>
      <c r="K21" s="68"/>
      <c r="L21" s="66"/>
    </row>
    <row r="22" s="57" customFormat="1" ht="21" customHeight="1" spans="1:12">
      <c r="A22" s="63" t="s">
        <v>40</v>
      </c>
      <c r="B22" s="9">
        <v>5741</v>
      </c>
      <c r="C22" s="9">
        <v>4429</v>
      </c>
      <c r="D22" s="63" t="s">
        <v>41</v>
      </c>
      <c r="E22" s="9">
        <v>1100</v>
      </c>
      <c r="F22" s="9">
        <v>774</v>
      </c>
      <c r="I22" s="66"/>
      <c r="J22" s="67"/>
      <c r="K22" s="68"/>
      <c r="L22" s="66"/>
    </row>
    <row r="23" s="57" customFormat="1" ht="21" customHeight="1" spans="1:12">
      <c r="A23" s="63" t="s">
        <v>42</v>
      </c>
      <c r="B23" s="9">
        <v>3700</v>
      </c>
      <c r="C23" s="9">
        <v>2037</v>
      </c>
      <c r="D23" s="63" t="s">
        <v>43</v>
      </c>
      <c r="E23" s="9">
        <v>8357</v>
      </c>
      <c r="F23" s="9">
        <v>2389</v>
      </c>
      <c r="I23" s="66"/>
      <c r="J23" s="67"/>
      <c r="K23" s="68"/>
      <c r="L23" s="66"/>
    </row>
    <row r="24" s="57" customFormat="1" ht="21" customHeight="1" spans="1:12">
      <c r="A24" s="63" t="s">
        <v>44</v>
      </c>
      <c r="B24" s="9">
        <v>5387</v>
      </c>
      <c r="C24" s="9">
        <v>2122</v>
      </c>
      <c r="D24" s="63" t="s">
        <v>45</v>
      </c>
      <c r="E24" s="9">
        <v>3568</v>
      </c>
      <c r="F24" s="9">
        <v>868</v>
      </c>
      <c r="I24" s="66"/>
      <c r="J24" s="67"/>
      <c r="K24" s="68"/>
      <c r="L24" s="66"/>
    </row>
    <row r="25" s="57" customFormat="1" ht="21" customHeight="1" spans="1:12">
      <c r="A25" s="63" t="s">
        <v>46</v>
      </c>
      <c r="B25" s="9">
        <v>305</v>
      </c>
      <c r="C25" s="9">
        <v>143</v>
      </c>
      <c r="D25" s="63" t="s">
        <v>47</v>
      </c>
      <c r="E25" s="9"/>
      <c r="F25" s="9"/>
      <c r="I25" s="66"/>
      <c r="J25" s="67"/>
      <c r="K25" s="68"/>
      <c r="L25" s="66"/>
    </row>
    <row r="26" s="57" customFormat="1" ht="21" customHeight="1" spans="1:12">
      <c r="A26" s="64" t="s">
        <v>48</v>
      </c>
      <c r="B26" s="13">
        <f>SUM(B21:B25)</f>
        <v>18455</v>
      </c>
      <c r="C26" s="13">
        <f>SUM(C21:C25)</f>
        <v>9451</v>
      </c>
      <c r="D26" s="63"/>
      <c r="E26" s="9"/>
      <c r="F26" s="9"/>
      <c r="I26" s="66"/>
      <c r="J26" s="67"/>
      <c r="K26" s="68"/>
      <c r="L26" s="66"/>
    </row>
    <row r="27" s="57" customFormat="1" ht="21" customHeight="1" spans="1:12">
      <c r="A27" s="64"/>
      <c r="B27" s="9"/>
      <c r="C27" s="9"/>
      <c r="D27" s="63"/>
      <c r="E27" s="9"/>
      <c r="F27" s="9"/>
      <c r="I27" s="66"/>
      <c r="J27" s="66"/>
      <c r="K27" s="66"/>
      <c r="L27" s="66"/>
    </row>
    <row r="28" s="57" customFormat="1" ht="21" customHeight="1" spans="1:6">
      <c r="A28" s="64" t="s">
        <v>49</v>
      </c>
      <c r="B28" s="13">
        <f>SUM(B20,B26)</f>
        <v>61620</v>
      </c>
      <c r="C28" s="13">
        <f>C20+C26</f>
        <v>31378</v>
      </c>
      <c r="D28" s="64" t="s">
        <v>50</v>
      </c>
      <c r="E28" s="13">
        <f>SUM(E5:E27)</f>
        <v>293653</v>
      </c>
      <c r="F28" s="13">
        <f>SUM(F5:F27)</f>
        <v>142417</v>
      </c>
    </row>
    <row r="29" s="57" customFormat="1" ht="21" customHeight="1" spans="1:6">
      <c r="A29" s="63" t="s">
        <v>51</v>
      </c>
      <c r="B29" s="9">
        <v>4511</v>
      </c>
      <c r="C29" s="9">
        <v>4488</v>
      </c>
      <c r="D29" s="65"/>
      <c r="E29" s="65"/>
      <c r="F29" s="65"/>
    </row>
    <row r="30" s="57" customFormat="1" ht="21" customHeight="1" spans="1:6">
      <c r="A30" s="63" t="s">
        <v>52</v>
      </c>
      <c r="B30" s="9">
        <v>202445</v>
      </c>
      <c r="C30" s="9">
        <v>145687</v>
      </c>
      <c r="D30" s="64" t="s">
        <v>53</v>
      </c>
      <c r="E30" s="13">
        <v>3500</v>
      </c>
      <c r="F30" s="65"/>
    </row>
    <row r="31" s="57" customFormat="1" ht="21" customHeight="1" spans="1:6">
      <c r="A31" s="63" t="s">
        <v>54</v>
      </c>
      <c r="B31" s="9">
        <v>31465</v>
      </c>
      <c r="C31" s="9">
        <v>8465</v>
      </c>
      <c r="D31" s="64" t="s">
        <v>55</v>
      </c>
      <c r="E31" s="13">
        <v>10068</v>
      </c>
      <c r="F31" s="13">
        <v>3708</v>
      </c>
    </row>
    <row r="32" s="57" customFormat="1" ht="21" customHeight="1" spans="1:6">
      <c r="A32" s="64" t="s">
        <v>56</v>
      </c>
      <c r="B32" s="13">
        <f>SUM(B29:B31)</f>
        <v>238421</v>
      </c>
      <c r="C32" s="13">
        <f>SUM(C29:C31)</f>
        <v>158640</v>
      </c>
      <c r="D32" s="65"/>
      <c r="E32" s="65"/>
      <c r="F32" s="65"/>
    </row>
    <row r="33" s="57" customFormat="1" ht="21" customHeight="1" spans="1:6">
      <c r="A33" s="63" t="s">
        <v>57</v>
      </c>
      <c r="B33" s="13"/>
      <c r="C33" s="9">
        <v>3100</v>
      </c>
      <c r="D33" s="65"/>
      <c r="E33" s="65"/>
      <c r="F33" s="65"/>
    </row>
    <row r="34" s="57" customFormat="1" ht="21" customHeight="1" spans="1:6">
      <c r="A34" s="63" t="s">
        <v>58</v>
      </c>
      <c r="B34" s="13"/>
      <c r="C34" s="9"/>
      <c r="D34" s="65"/>
      <c r="E34" s="65"/>
      <c r="F34" s="65"/>
    </row>
    <row r="35" s="57" customFormat="1" ht="21" customHeight="1" spans="1:6">
      <c r="A35" s="64" t="s">
        <v>59</v>
      </c>
      <c r="B35" s="9"/>
      <c r="C35" s="13">
        <f>SUM(C33:C34)</f>
        <v>3100</v>
      </c>
      <c r="D35" s="65"/>
      <c r="E35" s="65"/>
      <c r="F35" s="65"/>
    </row>
    <row r="36" s="57" customFormat="1" ht="21" customHeight="1" spans="1:6">
      <c r="A36" s="64" t="s">
        <v>60</v>
      </c>
      <c r="B36" s="13">
        <v>5000</v>
      </c>
      <c r="C36" s="9"/>
      <c r="D36" s="64"/>
      <c r="E36" s="9"/>
      <c r="F36" s="9"/>
    </row>
    <row r="37" s="57" customFormat="1" ht="21" customHeight="1" spans="1:6">
      <c r="A37" s="64" t="s">
        <v>61</v>
      </c>
      <c r="B37" s="13">
        <v>2180</v>
      </c>
      <c r="C37" s="13">
        <v>20076</v>
      </c>
      <c r="D37" s="65"/>
      <c r="E37" s="65"/>
      <c r="F37" s="65"/>
    </row>
    <row r="38" s="57" customFormat="1" ht="27" customHeight="1" spans="1:6">
      <c r="A38" s="60" t="s">
        <v>62</v>
      </c>
      <c r="B38" s="13">
        <f>SUM(B36,B28,B32,B37)</f>
        <v>307221</v>
      </c>
      <c r="C38" s="13">
        <f>C28+C32+C35+C37</f>
        <v>213194</v>
      </c>
      <c r="D38" s="60" t="s">
        <v>63</v>
      </c>
      <c r="E38" s="13">
        <f>SUM(E28,E30,E31)</f>
        <v>307221</v>
      </c>
      <c r="F38" s="13">
        <f>SUM(F28+F30+F31)</f>
        <v>146125</v>
      </c>
    </row>
  </sheetData>
  <mergeCells count="2">
    <mergeCell ref="A2:F2"/>
    <mergeCell ref="C3:F3"/>
  </mergeCells>
  <pageMargins left="0.786805555555556" right="0.786805555555556" top="0.751388888888889" bottom="0.751388888888889" header="0.298611111111111" footer="0.298611111111111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workbookViewId="0">
      <selection activeCell="C32" sqref="C32"/>
    </sheetView>
  </sheetViews>
  <sheetFormatPr defaultColWidth="9" defaultRowHeight="14.25" outlineLevelCol="5"/>
  <cols>
    <col min="1" max="1" width="30.125" style="14" customWidth="1"/>
    <col min="2" max="2" width="11" style="28" customWidth="1"/>
    <col min="3" max="3" width="9.5" style="29" customWidth="1"/>
    <col min="4" max="4" width="32.125" style="28" customWidth="1"/>
    <col min="5" max="5" width="9.75" style="14" customWidth="1"/>
    <col min="6" max="6" width="9.5" style="14" customWidth="1"/>
    <col min="7" max="16378" width="9" style="14"/>
    <col min="16379" max="16384" width="9" style="30"/>
  </cols>
  <sheetData>
    <row r="1" ht="13.5" spans="1:1">
      <c r="A1" s="15" t="s">
        <v>64</v>
      </c>
    </row>
    <row r="2" s="24" customFormat="1" ht="30" customHeight="1" spans="1:6">
      <c r="A2" s="31" t="s">
        <v>65</v>
      </c>
      <c r="B2" s="31"/>
      <c r="C2" s="31"/>
      <c r="D2" s="31"/>
      <c r="E2" s="31"/>
      <c r="F2" s="31"/>
    </row>
    <row r="3" s="25" customFormat="1" ht="23.25" customHeight="1" spans="1:6">
      <c r="A3" s="32"/>
      <c r="B3" s="33"/>
      <c r="C3" s="33"/>
      <c r="D3" s="34"/>
      <c r="E3" s="4" t="s">
        <v>2</v>
      </c>
      <c r="F3" s="4"/>
    </row>
    <row r="4" s="25" customFormat="1" ht="25.5" customHeight="1" spans="1:6">
      <c r="A4" s="35" t="s">
        <v>66</v>
      </c>
      <c r="B4" s="35"/>
      <c r="C4" s="35"/>
      <c r="D4" s="35" t="s">
        <v>67</v>
      </c>
      <c r="E4" s="35"/>
      <c r="F4" s="35"/>
    </row>
    <row r="5" s="25" customFormat="1" ht="30" customHeight="1" spans="1:6">
      <c r="A5" s="35" t="s">
        <v>68</v>
      </c>
      <c r="B5" s="36" t="s">
        <v>69</v>
      </c>
      <c r="C5" s="36" t="s">
        <v>70</v>
      </c>
      <c r="D5" s="35" t="s">
        <v>71</v>
      </c>
      <c r="E5" s="36" t="s">
        <v>69</v>
      </c>
      <c r="F5" s="36" t="s">
        <v>70</v>
      </c>
    </row>
    <row r="6" s="26" customFormat="1" ht="24.75" customHeight="1" spans="1:6">
      <c r="A6" s="37" t="s">
        <v>72</v>
      </c>
      <c r="B6" s="38">
        <f>B7+B8+B9+B10+B11</f>
        <v>27400</v>
      </c>
      <c r="C6" s="39">
        <f>SUM(C7:C11)</f>
        <v>7793</v>
      </c>
      <c r="D6" s="40" t="s">
        <v>73</v>
      </c>
      <c r="E6" s="39">
        <f>E7+E8+E9+E10+E11</f>
        <v>24531</v>
      </c>
      <c r="F6" s="39">
        <f>SUM(F7:F12)</f>
        <v>28005</v>
      </c>
    </row>
    <row r="7" s="26" customFormat="1" ht="24.75" customHeight="1" spans="1:6">
      <c r="A7" s="41" t="s">
        <v>74</v>
      </c>
      <c r="B7" s="42"/>
      <c r="C7" s="43"/>
      <c r="D7" s="44" t="s">
        <v>75</v>
      </c>
      <c r="E7" s="43">
        <v>50</v>
      </c>
      <c r="F7" s="43"/>
    </row>
    <row r="8" s="26" customFormat="1" ht="24.75" customHeight="1" spans="1:6">
      <c r="A8" s="41" t="s">
        <v>76</v>
      </c>
      <c r="B8" s="42"/>
      <c r="C8" s="43"/>
      <c r="D8" s="44" t="s">
        <v>77</v>
      </c>
      <c r="E8" s="43">
        <v>950</v>
      </c>
      <c r="F8" s="43"/>
    </row>
    <row r="9" s="26" customFormat="1" ht="24.75" customHeight="1" spans="1:6">
      <c r="A9" s="41" t="s">
        <v>78</v>
      </c>
      <c r="B9" s="42">
        <v>25250</v>
      </c>
      <c r="C9" s="43">
        <v>7112</v>
      </c>
      <c r="D9" s="44" t="s">
        <v>79</v>
      </c>
      <c r="E9" s="43">
        <v>16767</v>
      </c>
      <c r="F9" s="43">
        <v>9516</v>
      </c>
    </row>
    <row r="10" s="26" customFormat="1" ht="24.75" customHeight="1" spans="1:6">
      <c r="A10" s="41" t="s">
        <v>80</v>
      </c>
      <c r="B10" s="45">
        <v>650</v>
      </c>
      <c r="C10" s="43">
        <v>330</v>
      </c>
      <c r="D10" s="44" t="s">
        <v>81</v>
      </c>
      <c r="E10" s="43">
        <v>1000</v>
      </c>
      <c r="F10" s="43">
        <v>14550</v>
      </c>
    </row>
    <row r="11" s="26" customFormat="1" ht="32" customHeight="1" spans="1:6">
      <c r="A11" s="41" t="s">
        <v>82</v>
      </c>
      <c r="B11" s="45">
        <v>1500</v>
      </c>
      <c r="C11" s="43">
        <v>351</v>
      </c>
      <c r="D11" s="46" t="s">
        <v>83</v>
      </c>
      <c r="E11" s="43">
        <v>5764</v>
      </c>
      <c r="F11" s="43">
        <v>2809</v>
      </c>
    </row>
    <row r="12" s="27" customFormat="1" ht="24.75" customHeight="1" spans="1:6">
      <c r="A12" s="37"/>
      <c r="B12" s="38"/>
      <c r="C12" s="39"/>
      <c r="D12" s="44" t="s">
        <v>84</v>
      </c>
      <c r="E12" s="47"/>
      <c r="F12" s="43">
        <v>1130</v>
      </c>
    </row>
    <row r="13" s="27" customFormat="1" ht="24.75" customHeight="1" spans="1:6">
      <c r="A13" s="37" t="s">
        <v>85</v>
      </c>
      <c r="B13" s="38">
        <f>B14+B15+B16</f>
        <v>3700</v>
      </c>
      <c r="C13" s="39">
        <f>SUM(C14:C16)</f>
        <v>1503</v>
      </c>
      <c r="D13" s="48" t="s">
        <v>86</v>
      </c>
      <c r="E13" s="47">
        <v>35</v>
      </c>
      <c r="F13" s="39"/>
    </row>
    <row r="14" s="27" customFormat="1" ht="24.75" customHeight="1" spans="1:6">
      <c r="A14" s="49" t="s">
        <v>87</v>
      </c>
      <c r="B14" s="42">
        <v>1700</v>
      </c>
      <c r="C14" s="43">
        <v>1099</v>
      </c>
      <c r="D14" s="44"/>
      <c r="E14" s="50"/>
      <c r="F14" s="39"/>
    </row>
    <row r="15" s="27" customFormat="1" ht="24.75" customHeight="1" spans="1:6">
      <c r="A15" s="49" t="s">
        <v>88</v>
      </c>
      <c r="B15" s="42">
        <v>1900</v>
      </c>
      <c r="C15" s="43">
        <v>404</v>
      </c>
      <c r="D15" s="51"/>
      <c r="E15" s="52"/>
      <c r="F15" s="39"/>
    </row>
    <row r="16" s="27" customFormat="1" ht="24.75" customHeight="1" spans="1:6">
      <c r="A16" s="49" t="s">
        <v>89</v>
      </c>
      <c r="B16" s="42">
        <v>100</v>
      </c>
      <c r="C16" s="43"/>
      <c r="D16" s="53"/>
      <c r="E16" s="50"/>
      <c r="F16" s="39"/>
    </row>
    <row r="17" s="27" customFormat="1" ht="24.75" customHeight="1" spans="1:6">
      <c r="A17" s="37" t="s">
        <v>59</v>
      </c>
      <c r="B17" s="38">
        <v>0</v>
      </c>
      <c r="C17" s="39">
        <f>SUM(C18:C19)</f>
        <v>21100</v>
      </c>
      <c r="D17" s="54" t="s">
        <v>90</v>
      </c>
      <c r="E17" s="39">
        <v>3114</v>
      </c>
      <c r="F17" s="39">
        <v>3000</v>
      </c>
    </row>
    <row r="18" s="24" customFormat="1" ht="24.75" customHeight="1" spans="1:6">
      <c r="A18" s="49" t="s">
        <v>91</v>
      </c>
      <c r="B18" s="39"/>
      <c r="C18" s="39">
        <v>21100</v>
      </c>
      <c r="D18" s="55"/>
      <c r="E18" s="39"/>
      <c r="F18" s="39"/>
    </row>
    <row r="19" s="24" customFormat="1" ht="24.75" customHeight="1" spans="1:6">
      <c r="A19" s="49" t="s">
        <v>58</v>
      </c>
      <c r="B19" s="39"/>
      <c r="C19" s="39"/>
      <c r="D19" s="55" t="s">
        <v>92</v>
      </c>
      <c r="E19" s="39">
        <v>5000</v>
      </c>
      <c r="F19" s="39"/>
    </row>
    <row r="20" s="24" customFormat="1" ht="24.75" customHeight="1" spans="1:6">
      <c r="A20" s="37" t="s">
        <v>93</v>
      </c>
      <c r="B20" s="39">
        <v>1580</v>
      </c>
      <c r="C20" s="39">
        <v>4499</v>
      </c>
      <c r="D20" s="48"/>
      <c r="E20" s="43"/>
      <c r="F20" s="39"/>
    </row>
    <row r="21" s="24" customFormat="1" ht="24.75" customHeight="1" spans="1:6">
      <c r="A21" s="56" t="s">
        <v>62</v>
      </c>
      <c r="B21" s="39">
        <f>B6+B13+B17+B20</f>
        <v>32680</v>
      </c>
      <c r="C21" s="39">
        <f>SUM(C6,C20,C13,C17)</f>
        <v>34895</v>
      </c>
      <c r="D21" s="39" t="s">
        <v>94</v>
      </c>
      <c r="E21" s="39">
        <f>E6+E13+E17+E19+E20</f>
        <v>32680</v>
      </c>
      <c r="F21" s="39">
        <f>SUM(F6,F13,F17,F19,F20)</f>
        <v>31005</v>
      </c>
    </row>
  </sheetData>
  <mergeCells count="4">
    <mergeCell ref="A2:F2"/>
    <mergeCell ref="E3:F3"/>
    <mergeCell ref="A4:C4"/>
    <mergeCell ref="D4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32" sqref="C32"/>
    </sheetView>
  </sheetViews>
  <sheetFormatPr defaultColWidth="12.1833333333333" defaultRowHeight="15.55" customHeight="1" outlineLevelCol="3"/>
  <cols>
    <col min="1" max="1" width="33.375" style="14" customWidth="1"/>
    <col min="2" max="2" width="11.5" style="14" customWidth="1"/>
    <col min="3" max="3" width="18" style="14" customWidth="1"/>
    <col min="4" max="4" width="21.5" style="14" customWidth="1"/>
    <col min="5" max="250" width="12.1833333333333" style="14" customWidth="1"/>
    <col min="251" max="16384" width="12.1833333333333" style="14"/>
  </cols>
  <sheetData>
    <row r="1" customHeight="1" spans="1:1">
      <c r="A1" s="15" t="s">
        <v>95</v>
      </c>
    </row>
    <row r="2" s="14" customFormat="1" ht="34" customHeight="1" spans="1:4">
      <c r="A2" s="3" t="s">
        <v>96</v>
      </c>
      <c r="B2" s="3"/>
      <c r="C2" s="3"/>
      <c r="D2" s="3"/>
    </row>
    <row r="3" s="14" customFormat="1" ht="16.95" customHeight="1" spans="1:4">
      <c r="A3" s="16"/>
      <c r="B3" s="16"/>
      <c r="C3" s="16"/>
      <c r="D3" s="5" t="s">
        <v>2</v>
      </c>
    </row>
    <row r="4" s="14" customFormat="1" ht="43.5" customHeight="1" spans="1:4">
      <c r="A4" s="17" t="s">
        <v>68</v>
      </c>
      <c r="B4" s="18" t="s">
        <v>97</v>
      </c>
      <c r="C4" s="18" t="s">
        <v>98</v>
      </c>
      <c r="D4" s="18" t="s">
        <v>99</v>
      </c>
    </row>
    <row r="5" s="14" customFormat="1" ht="31" customHeight="1" spans="1:4">
      <c r="A5" s="19" t="s">
        <v>100</v>
      </c>
      <c r="B5" s="20">
        <f>SUM(C5:D5)</f>
        <v>26134</v>
      </c>
      <c r="C5" s="20">
        <v>24903</v>
      </c>
      <c r="D5" s="20">
        <v>1231</v>
      </c>
    </row>
    <row r="6" s="14" customFormat="1" ht="27" customHeight="1" spans="1:4">
      <c r="A6" s="21" t="s">
        <v>101</v>
      </c>
      <c r="B6" s="20">
        <f t="shared" ref="B6:B11" si="0">SUM(C6:D6)</f>
        <v>14722</v>
      </c>
      <c r="C6" s="20">
        <v>3463</v>
      </c>
      <c r="D6" s="20">
        <v>11259</v>
      </c>
    </row>
    <row r="7" s="14" customFormat="1" ht="25" customHeight="1" spans="1:4">
      <c r="A7" s="22" t="s">
        <v>102</v>
      </c>
      <c r="B7" s="23">
        <f t="shared" si="0"/>
        <v>5515</v>
      </c>
      <c r="C7" s="23">
        <v>728</v>
      </c>
      <c r="D7" s="23">
        <v>4787</v>
      </c>
    </row>
    <row r="8" s="14" customFormat="1" ht="25" customHeight="1" spans="1:4">
      <c r="A8" s="22" t="s">
        <v>103</v>
      </c>
      <c r="B8" s="23">
        <f t="shared" si="0"/>
        <v>9006</v>
      </c>
      <c r="C8" s="23">
        <v>2558</v>
      </c>
      <c r="D8" s="23">
        <v>6448</v>
      </c>
    </row>
    <row r="9" s="14" customFormat="1" ht="25" customHeight="1" spans="1:4">
      <c r="A9" s="22" t="s">
        <v>104</v>
      </c>
      <c r="B9" s="23">
        <f t="shared" si="0"/>
        <v>30</v>
      </c>
      <c r="C9" s="23">
        <v>26</v>
      </c>
      <c r="D9" s="23">
        <v>4</v>
      </c>
    </row>
    <row r="10" s="14" customFormat="1" ht="30" customHeight="1" spans="1:4">
      <c r="A10" s="21" t="s">
        <v>105</v>
      </c>
      <c r="B10" s="20">
        <f t="shared" si="0"/>
        <v>16353</v>
      </c>
      <c r="C10" s="20">
        <v>3976</v>
      </c>
      <c r="D10" s="20">
        <v>12377</v>
      </c>
    </row>
    <row r="11" s="14" customFormat="1" ht="25" customHeight="1" spans="1:4">
      <c r="A11" s="22" t="s">
        <v>106</v>
      </c>
      <c r="B11" s="23">
        <f t="shared" si="0"/>
        <v>15978</v>
      </c>
      <c r="C11" s="23">
        <v>3601</v>
      </c>
      <c r="D11" s="23">
        <v>12377</v>
      </c>
    </row>
    <row r="12" s="14" customFormat="1" ht="25" customHeight="1" spans="1:4">
      <c r="A12" s="21" t="s">
        <v>107</v>
      </c>
      <c r="B12" s="20">
        <f>SUM(B6-B10)</f>
        <v>-1631</v>
      </c>
      <c r="C12" s="20">
        <f>SUM(C6-C10)</f>
        <v>-513</v>
      </c>
      <c r="D12" s="20">
        <f>SUM(D6-D10)</f>
        <v>-1118</v>
      </c>
    </row>
    <row r="13" s="14" customFormat="1" ht="25" customHeight="1" spans="1:4">
      <c r="A13" s="21" t="s">
        <v>108</v>
      </c>
      <c r="B13" s="20">
        <f>SUM(B5+B6-B10)</f>
        <v>24503</v>
      </c>
      <c r="C13" s="20">
        <f>SUM(C5+C6-C10)</f>
        <v>24390</v>
      </c>
      <c r="D13" s="20">
        <f>SUM(D5+D6-D10)</f>
        <v>113</v>
      </c>
    </row>
  </sheetData>
  <mergeCells count="1">
    <mergeCell ref="A2:D2"/>
  </mergeCells>
  <printOptions horizontalCentered="1"/>
  <pageMargins left="1.18055555555556" right="1.18055555555556" top="0.984027777777778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32" sqref="C32"/>
    </sheetView>
  </sheetViews>
  <sheetFormatPr defaultColWidth="9" defaultRowHeight="13.5" outlineLevelCol="2"/>
  <cols>
    <col min="1" max="1" width="24.125" customWidth="1"/>
    <col min="2" max="2" width="36.625" customWidth="1"/>
    <col min="3" max="3" width="11" customWidth="1"/>
  </cols>
  <sheetData>
    <row r="1" spans="1:2">
      <c r="A1" s="1" t="s">
        <v>109</v>
      </c>
      <c r="B1" s="2"/>
    </row>
    <row r="2" ht="25.5" spans="1:3">
      <c r="A2" s="3" t="s">
        <v>110</v>
      </c>
      <c r="B2" s="3"/>
      <c r="C2" s="3"/>
    </row>
    <row r="3" ht="17" customHeight="1" spans="2:3">
      <c r="B3" s="4"/>
      <c r="C3" s="5" t="s">
        <v>2</v>
      </c>
    </row>
    <row r="4" ht="27" customHeight="1" spans="1:3">
      <c r="A4" s="6" t="s">
        <v>111</v>
      </c>
      <c r="B4" s="6" t="s">
        <v>112</v>
      </c>
      <c r="C4" s="6" t="s">
        <v>113</v>
      </c>
    </row>
    <row r="5" ht="32" customHeight="1" spans="1:3">
      <c r="A5" s="7" t="s">
        <v>114</v>
      </c>
      <c r="B5" s="8" t="s">
        <v>115</v>
      </c>
      <c r="C5" s="9">
        <v>5</v>
      </c>
    </row>
    <row r="6" ht="31" customHeight="1" spans="1:3">
      <c r="A6" s="10"/>
      <c r="B6" s="8" t="s">
        <v>116</v>
      </c>
      <c r="C6" s="9">
        <v>5</v>
      </c>
    </row>
    <row r="7" ht="31" customHeight="1" spans="1:3">
      <c r="A7" s="7" t="s">
        <v>117</v>
      </c>
      <c r="B7" s="8" t="s">
        <v>118</v>
      </c>
      <c r="C7" s="9">
        <v>9.6</v>
      </c>
    </row>
    <row r="8" ht="31" customHeight="1" spans="1:3">
      <c r="A8" s="10"/>
      <c r="B8" s="8" t="s">
        <v>119</v>
      </c>
      <c r="C8" s="9">
        <v>69</v>
      </c>
    </row>
    <row r="9" ht="32" customHeight="1" spans="1:3">
      <c r="A9" s="8" t="s">
        <v>120</v>
      </c>
      <c r="B9" s="8" t="s">
        <v>121</v>
      </c>
      <c r="C9" s="9">
        <v>13.8</v>
      </c>
    </row>
    <row r="10" ht="32" customHeight="1" spans="1:3">
      <c r="A10" s="8" t="s">
        <v>122</v>
      </c>
      <c r="B10" s="8" t="s">
        <v>123</v>
      </c>
      <c r="C10" s="9">
        <v>8.4</v>
      </c>
    </row>
    <row r="11" ht="33" customHeight="1" spans="1:3">
      <c r="A11" s="8" t="s">
        <v>124</v>
      </c>
      <c r="B11" s="8" t="s">
        <v>125</v>
      </c>
      <c r="C11" s="9">
        <v>12.3</v>
      </c>
    </row>
    <row r="12" ht="33" customHeight="1" spans="1:3">
      <c r="A12" s="8" t="s">
        <v>126</v>
      </c>
      <c r="B12" s="8" t="s">
        <v>127</v>
      </c>
      <c r="C12" s="9">
        <v>7</v>
      </c>
    </row>
    <row r="13" ht="33" customHeight="1" spans="1:3">
      <c r="A13" s="8" t="s">
        <v>128</v>
      </c>
      <c r="B13" s="8" t="s">
        <v>129</v>
      </c>
      <c r="C13" s="9">
        <v>20</v>
      </c>
    </row>
    <row r="14" ht="33" customHeight="1" spans="1:3">
      <c r="A14" s="11" t="s">
        <v>97</v>
      </c>
      <c r="B14" s="12"/>
      <c r="C14" s="13">
        <f>SUM(C5:C13)</f>
        <v>150.1</v>
      </c>
    </row>
  </sheetData>
  <mergeCells count="3">
    <mergeCell ref="A2:C2"/>
    <mergeCell ref="A5:A6"/>
    <mergeCell ref="A7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2024年1-6月一般公共财政收支情况表</vt:lpstr>
      <vt:lpstr>2024年1-6月份基金预算收支完成情况表</vt:lpstr>
      <vt:lpstr>2024年1-6月社会保险基金预算收支情况表</vt:lpstr>
      <vt:lpstr>2024年1-6月预备费支出明细表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潇Wow</cp:lastModifiedBy>
  <dcterms:created xsi:type="dcterms:W3CDTF">2022-07-11T16:42:00Z</dcterms:created>
  <dcterms:modified xsi:type="dcterms:W3CDTF">2024-07-31T07:31:26Z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09E496CEB763409D84D54AB3F787EB73</vt:lpwstr>
  </property>
  <property fmtid="{D5CDD505-2E9C-101B-9397-08002B2CF9AE}" pid="3" name="KSOProductBuildVer">
    <vt:lpwstr>2052-12.1.0.17147</vt:lpwstr>
  </property>
</Properties>
</file>