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86" activeTab="4"/>
  </bookViews>
  <sheets>
    <sheet name="2023年1-6月一般公共财政收支情况表" sheetId="1" r:id="rId1"/>
    <sheet name="2023年1-6月份基金预算收支完成情况表" sheetId="7" r:id="rId2"/>
    <sheet name="2022年1-6月社会保险基金预算收支情况表" sheetId="4" r:id="rId3"/>
    <sheet name="2023年1-6月预备费支出明细表" sheetId="9" r:id="rId4"/>
    <sheet name="2023年1-6月机动金支出明细表" sheetId="10" r:id="rId5"/>
  </sheets>
  <definedNames>
    <definedName name="_xlnm.Print_Titles" localSheetId="4">'2023年1-6月机动金支出明细表'!$4:$4</definedName>
  </definedNames>
  <calcPr calcId="144525"/>
</workbook>
</file>

<file path=xl/sharedStrings.xml><?xml version="1.0" encoding="utf-8"?>
<sst xmlns="http://schemas.openxmlformats.org/spreadsheetml/2006/main" count="224" uniqueCount="199">
  <si>
    <t>附表2—1</t>
  </si>
  <si>
    <t>2023年1-6月一般公共财政收支情况表</t>
  </si>
  <si>
    <t>单位：万元</t>
  </si>
  <si>
    <t>项目</t>
  </si>
  <si>
    <t>预算数</t>
  </si>
  <si>
    <r>
      <rPr>
        <b/>
        <sz val="12"/>
        <color theme="1"/>
        <rFont val="Times New Roman"/>
        <charset val="134"/>
      </rPr>
      <t>1-6</t>
    </r>
    <r>
      <rPr>
        <b/>
        <sz val="12"/>
        <color theme="1"/>
        <rFont val="宋体"/>
        <charset val="134"/>
        <scheme val="minor"/>
      </rPr>
      <t>月累计数</t>
    </r>
  </si>
  <si>
    <t>1.增值税</t>
  </si>
  <si>
    <t>1.一般公共服务支出</t>
  </si>
  <si>
    <t>2.企业所得税</t>
  </si>
  <si>
    <t>2.国防支出</t>
  </si>
  <si>
    <t>3.个人所得税</t>
  </si>
  <si>
    <t>3.公共安全支出</t>
  </si>
  <si>
    <t>4.资源税</t>
  </si>
  <si>
    <t>4.教育支出</t>
  </si>
  <si>
    <t>5.城市维护建设税</t>
  </si>
  <si>
    <t>5.科学技术支出</t>
  </si>
  <si>
    <t>6.房产税</t>
  </si>
  <si>
    <t>6.文化体育与传媒支出</t>
  </si>
  <si>
    <t>7.印花税</t>
  </si>
  <si>
    <t>7.社会保险和就业支出</t>
  </si>
  <si>
    <t>8.城镇土地使用税</t>
  </si>
  <si>
    <t>8.卫生健康支出</t>
  </si>
  <si>
    <t>9.土地增值税</t>
  </si>
  <si>
    <t>9.节能环保支出</t>
  </si>
  <si>
    <t>10.车船税</t>
  </si>
  <si>
    <t>10.城乡社区支出</t>
  </si>
  <si>
    <t>11.耕地占用税</t>
  </si>
  <si>
    <t>11.农林水支出</t>
  </si>
  <si>
    <t>12.契税</t>
  </si>
  <si>
    <t>12.交通运输支出</t>
  </si>
  <si>
    <t>13.烟叶税</t>
  </si>
  <si>
    <t>13.资源勘查工业信息等支出</t>
  </si>
  <si>
    <t>14.环境保护税</t>
  </si>
  <si>
    <t>14.商业服务业等支出</t>
  </si>
  <si>
    <t>15.其他税收</t>
  </si>
  <si>
    <t>15.金融支出</t>
  </si>
  <si>
    <t>(一）税收收入</t>
  </si>
  <si>
    <t>16.自然资源海洋气象等支出</t>
  </si>
  <si>
    <t>1.专项收入</t>
  </si>
  <si>
    <t>17.住房保障支出</t>
  </si>
  <si>
    <t>2.行政事业性收费收入</t>
  </si>
  <si>
    <t>18.粮油物资储备支出</t>
  </si>
  <si>
    <t>3.罚没收入</t>
  </si>
  <si>
    <t>19.国债还本付息支出</t>
  </si>
  <si>
    <t>4.国有资源(资产)有偿使用收入</t>
  </si>
  <si>
    <t>20.灾害防治及应急管理支出</t>
  </si>
  <si>
    <t>5.政府住房基金收入</t>
  </si>
  <si>
    <t>21.其他支出</t>
  </si>
  <si>
    <t>（二）非税收入</t>
  </si>
  <si>
    <t>一、地方财政预算收入</t>
  </si>
  <si>
    <t>一、一般公共预算支出</t>
  </si>
  <si>
    <t>1.返还收入</t>
  </si>
  <si>
    <t>2.一般性转移支付收入</t>
  </si>
  <si>
    <t>二、上解支出</t>
  </si>
  <si>
    <t>3.专项转移支付收入</t>
  </si>
  <si>
    <t>三、债务还本支出</t>
  </si>
  <si>
    <t>二、上级补助收入</t>
  </si>
  <si>
    <t>1.新增一般债券</t>
  </si>
  <si>
    <t>2.再融资债券</t>
  </si>
  <si>
    <t>三、债务转贷收入</t>
  </si>
  <si>
    <t>四、调入资金</t>
  </si>
  <si>
    <t>五、上年结余</t>
  </si>
  <si>
    <t>收入总计</t>
  </si>
  <si>
    <t>支出总计</t>
  </si>
  <si>
    <t>附表2—2</t>
  </si>
  <si>
    <t>靖州县2023年1-6月份基金预算收支完成情况表</t>
  </si>
  <si>
    <t>收       入</t>
  </si>
  <si>
    <t>支       出</t>
  </si>
  <si>
    <t>项    目</t>
  </si>
  <si>
    <t>2023年
计划数</t>
  </si>
  <si>
    <t>1-6月
累计数</t>
  </si>
  <si>
    <t>项   目</t>
  </si>
  <si>
    <t>一、本级收入合计</t>
  </si>
  <si>
    <r>
      <rPr>
        <b/>
        <sz val="11"/>
        <rFont val="楷体"/>
        <charset val="134"/>
      </rPr>
      <t>一、本级支出合计</t>
    </r>
  </si>
  <si>
    <t xml:space="preserve">  1、国有土地收益基金收入</t>
  </si>
  <si>
    <r>
      <rPr>
        <sz val="11"/>
        <rFont val="Times New Roman"/>
        <charset val="134"/>
      </rPr>
      <t xml:space="preserve">  1</t>
    </r>
    <r>
      <rPr>
        <sz val="11"/>
        <rFont val="楷体"/>
        <charset val="134"/>
      </rPr>
      <t>、文化旅游体育传媒</t>
    </r>
  </si>
  <si>
    <t xml:space="preserve">  2、农业土地开发资金收入</t>
  </si>
  <si>
    <r>
      <rPr>
        <sz val="11"/>
        <rFont val="Times New Roman"/>
        <charset val="134"/>
      </rPr>
      <t xml:space="preserve">  2</t>
    </r>
    <r>
      <rPr>
        <sz val="11"/>
        <rFont val="楷体"/>
        <charset val="134"/>
      </rPr>
      <t>、社会保障和就业支出</t>
    </r>
  </si>
  <si>
    <t xml:space="preserve">  3、国有土地使用权出让收入</t>
  </si>
  <si>
    <r>
      <rPr>
        <sz val="11"/>
        <rFont val="Times New Roman"/>
        <charset val="134"/>
      </rPr>
      <t xml:space="preserve">  3</t>
    </r>
    <r>
      <rPr>
        <sz val="11"/>
        <rFont val="楷体"/>
        <charset val="134"/>
      </rPr>
      <t>、城乡社区支出</t>
    </r>
  </si>
  <si>
    <t xml:space="preserve">  4、污水处理费收入</t>
  </si>
  <si>
    <r>
      <rPr>
        <sz val="11"/>
        <rFont val="Times New Roman"/>
        <charset val="134"/>
      </rPr>
      <t xml:space="preserve"> 4</t>
    </r>
    <r>
      <rPr>
        <sz val="11"/>
        <rFont val="楷体"/>
        <charset val="134"/>
      </rPr>
      <t>、其他支出</t>
    </r>
  </si>
  <si>
    <t xml:space="preserve">  5、城市基础设施配套收入</t>
  </si>
  <si>
    <r>
      <rPr>
        <sz val="11"/>
        <rFont val="Times New Roman"/>
        <charset val="134"/>
      </rPr>
      <t xml:space="preserve"> 5</t>
    </r>
    <r>
      <rPr>
        <sz val="11"/>
        <rFont val="楷体"/>
        <charset val="134"/>
      </rPr>
      <t>、债务付息支出（专项债券付息）</t>
    </r>
  </si>
  <si>
    <t>二、政府性基金上级补助收入</t>
  </si>
  <si>
    <r>
      <rPr>
        <b/>
        <sz val="11"/>
        <rFont val="楷体"/>
        <charset val="134"/>
      </rPr>
      <t>二、政府性基金上解支出</t>
    </r>
  </si>
  <si>
    <t xml:space="preserve">   1、移民后扶基金</t>
  </si>
  <si>
    <t xml:space="preserve">   2、彩票公益金</t>
  </si>
  <si>
    <t xml:space="preserve">   3、文化旅游体育传媒</t>
  </si>
  <si>
    <t>三、地方政府专项债券还本支出</t>
  </si>
  <si>
    <t>1.新增专项债券</t>
  </si>
  <si>
    <r>
      <rPr>
        <b/>
        <sz val="11"/>
        <rFont val="楷体"/>
        <charset val="134"/>
      </rPr>
      <t>四、调出资金</t>
    </r>
  </si>
  <si>
    <t>四、上年结余收入</t>
  </si>
  <si>
    <r>
      <rPr>
        <b/>
        <sz val="11"/>
        <rFont val="楷体"/>
        <charset val="134"/>
      </rPr>
      <t>支出总计</t>
    </r>
  </si>
  <si>
    <t>附表2—3</t>
  </si>
  <si>
    <t>2023年1-6月社会保险基金预算收支情况表</t>
  </si>
  <si>
    <t>合计</t>
  </si>
  <si>
    <t>城乡居民基本
养老保险基金</t>
  </si>
  <si>
    <t>机关事业单位基本养老保险基金</t>
  </si>
  <si>
    <t>一、收入</t>
  </si>
  <si>
    <t xml:space="preserve">   其中:1.社会保险费收入</t>
  </si>
  <si>
    <t xml:space="preserve">       2.财政补贴收入</t>
  </si>
  <si>
    <t xml:space="preserve">       3.利息收入</t>
  </si>
  <si>
    <t>二、支出</t>
  </si>
  <si>
    <t xml:space="preserve">   其中:1.社会保险待遇支出</t>
  </si>
  <si>
    <t>三、本年收支结余</t>
  </si>
  <si>
    <t>四、年末滚存结余（含失业保险金）</t>
  </si>
  <si>
    <t>附表2—4</t>
  </si>
  <si>
    <t>2023年1-6月预备费支出明细表</t>
  </si>
  <si>
    <t>单  位</t>
  </si>
  <si>
    <t>指 标 说 明</t>
  </si>
  <si>
    <t>金 额</t>
  </si>
  <si>
    <t>水利局</t>
  </si>
  <si>
    <t>后山溪电灌站运行维修经费</t>
  </si>
  <si>
    <t>处遗办</t>
  </si>
  <si>
    <t>消防隐患整改资金</t>
  </si>
  <si>
    <t>卫健局</t>
  </si>
  <si>
    <t>艮山口核酸社会采样点生活废水处理经费</t>
  </si>
  <si>
    <t>二凉亭示范园</t>
  </si>
  <si>
    <t>危旧公产房居民自建房安全整治经费</t>
  </si>
  <si>
    <t>医护人员临时性工作补助</t>
  </si>
  <si>
    <t>三锹乡政府</t>
  </si>
  <si>
    <t>地笋村南山灾后重建项目资金</t>
  </si>
  <si>
    <t>疫情防控指挥部</t>
  </si>
  <si>
    <t>应对怀化疫情经费</t>
  </si>
  <si>
    <t>火车站</t>
  </si>
  <si>
    <t>春运经费</t>
  </si>
  <si>
    <t>商科工信</t>
  </si>
  <si>
    <t>防疫物资紧急采购资金</t>
  </si>
  <si>
    <t>气象局</t>
  </si>
  <si>
    <t>气象灾害预警服务智能终端经费</t>
  </si>
  <si>
    <t>防汛及人工增雨工作经费</t>
  </si>
  <si>
    <t>附表2—5</t>
  </si>
  <si>
    <t>2023年1-6月机动金支出明细表</t>
  </si>
  <si>
    <t>指   标  说  明</t>
  </si>
  <si>
    <t>人力资源和社会保障局</t>
  </si>
  <si>
    <t>被征地农民保障工作专项经费</t>
  </si>
  <si>
    <t>园林绿化服务中心</t>
  </si>
  <si>
    <t>国庆节城区花雕及鲜花排放费用</t>
  </si>
  <si>
    <t>各单位</t>
  </si>
  <si>
    <t>2023年春节走访慰问经费</t>
  </si>
  <si>
    <t>统计局</t>
  </si>
  <si>
    <t xml:space="preserve"> 专项工作经费</t>
  </si>
  <si>
    <t>市场服务中心</t>
  </si>
  <si>
    <t>飞山农贸市场维修资金</t>
  </si>
  <si>
    <t>组织部</t>
  </si>
  <si>
    <t>办公楼维修经费</t>
  </si>
  <si>
    <t>住房和城乡建设局</t>
  </si>
  <si>
    <t>住房保障工作经费</t>
  </si>
  <si>
    <t>商务科技和工业信息化局</t>
  </si>
  <si>
    <t>科技专家服务团年度工作经费</t>
  </si>
  <si>
    <t>会议室修缮费用</t>
  </si>
  <si>
    <t>城区治安巡逻大队</t>
  </si>
  <si>
    <t>城区治安巡逻大队工作经费</t>
  </si>
  <si>
    <t xml:space="preserve"> 2022年村主干参加养老保险补贴</t>
  </si>
  <si>
    <t>自然资源局</t>
  </si>
  <si>
    <t xml:space="preserve"> 预拨地质灾害搬迁避让补助金</t>
  </si>
  <si>
    <t xml:space="preserve">艮山口便民服务中心 </t>
  </si>
  <si>
    <t>城北工业园项目征拆迁工作经费</t>
  </si>
  <si>
    <t>政务服务中心</t>
  </si>
  <si>
    <t>政务服务大厅排队叫号并联好差评系统建设经费</t>
  </si>
  <si>
    <t>融媒体中心</t>
  </si>
  <si>
    <t>《靖州县探索生态产品价值实现机制工作记实》摄制费用</t>
  </si>
  <si>
    <t>市场质量监督局</t>
  </si>
  <si>
    <t>坳上工商所搬迁经费</t>
  </si>
  <si>
    <t>妇联</t>
  </si>
  <si>
    <t>美家美妇齐动员共建共享新靖州工作经费</t>
  </si>
  <si>
    <t>农机事务中心</t>
  </si>
  <si>
    <t>办公场所搬迁经费</t>
  </si>
  <si>
    <t>农民素质教育中心</t>
  </si>
  <si>
    <t>办公室搬迁改造资金</t>
  </si>
  <si>
    <t>平茶镇人民政府</t>
  </si>
  <si>
    <t>银马洞尾矿、废弃矿洞封闭项目资金</t>
  </si>
  <si>
    <t>生态环境局</t>
  </si>
  <si>
    <t>生态环境执法用车购置经费</t>
  </si>
  <si>
    <t>抽检非道路移动设施尾气排放检测经费</t>
  </si>
  <si>
    <t>铺口便民服务中心</t>
  </si>
  <si>
    <t>废弃矿洞封闭项目资金</t>
  </si>
  <si>
    <t>商科工信局</t>
  </si>
  <si>
    <t>防汛经费</t>
  </si>
  <si>
    <t>机关事务中心</t>
  </si>
  <si>
    <t>22年机关大院公共区域水电费</t>
  </si>
  <si>
    <t>县委办</t>
  </si>
  <si>
    <t>党政专用通信涉密工程设备采购资金</t>
  </si>
  <si>
    <t>统战部</t>
  </si>
  <si>
    <t>创建全国民族团结进步模范集体工作经费</t>
  </si>
  <si>
    <t>采购人工增雨火箭发射架资金</t>
  </si>
  <si>
    <t>老干局</t>
  </si>
  <si>
    <t>老干部节日慰问经费</t>
  </si>
  <si>
    <t>会议室无线讲解系统等经费</t>
  </si>
  <si>
    <t>森林公安局</t>
  </si>
  <si>
    <t>森林防火、火安侦破、其他违法犯罪活动工作
经费</t>
  </si>
  <si>
    <t>巡察办</t>
  </si>
  <si>
    <t>配合市委巡察工作经费</t>
  </si>
  <si>
    <t>民政局</t>
  </si>
  <si>
    <t>解决未成年人保护工作经费</t>
  </si>
  <si>
    <t>全国民族团结进步模范集体工作经费</t>
  </si>
  <si>
    <t>交警队</t>
  </si>
  <si>
    <t>省部级隐患路段治理费用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</si>
</sst>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  <numFmt numFmtId="178" formatCode="0_ "/>
  </numFmts>
  <fonts count="4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sz val="20"/>
      <name val="方正大标宋简体"/>
      <charset val="134"/>
    </font>
    <font>
      <sz val="12"/>
      <name val="黑体"/>
      <charset val="134"/>
    </font>
    <font>
      <sz val="12"/>
      <name val="宋体"/>
      <charset val="134"/>
    </font>
    <font>
      <sz val="11"/>
      <color rgb="FF000000"/>
      <name val="Times New Roman"/>
      <charset val="134"/>
    </font>
    <font>
      <b/>
      <sz val="14"/>
      <color theme="1"/>
      <name val="宋体"/>
      <charset val="134"/>
      <scheme val="minor"/>
    </font>
    <font>
      <sz val="10"/>
      <color rgb="FF000000"/>
      <name val="Times New Roman"/>
      <charset val="134"/>
    </font>
    <font>
      <b/>
      <sz val="12"/>
      <name val="宋体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4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0"/>
      <name val="宋体"/>
      <charset val="134"/>
    </font>
    <font>
      <sz val="20"/>
      <color theme="1"/>
      <name val="方正大标宋简体"/>
      <charset val="134"/>
    </font>
    <font>
      <sz val="11"/>
      <name val="黑体"/>
      <charset val="134"/>
    </font>
    <font>
      <sz val="11"/>
      <name val="楷体"/>
      <charset val="134"/>
    </font>
    <font>
      <b/>
      <sz val="11"/>
      <name val="楷体"/>
      <charset val="134"/>
    </font>
    <font>
      <b/>
      <sz val="11"/>
      <name val="Times New Roman"/>
      <charset val="134"/>
    </font>
    <font>
      <sz val="11"/>
      <color indexed="9"/>
      <name val="Times New Roman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38" fillId="0" borderId="4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9" fillId="15" borderId="6" applyNumberFormat="0" applyAlignment="0" applyProtection="0">
      <alignment vertical="center"/>
    </xf>
    <xf numFmtId="0" fontId="40" fillId="15" borderId="2" applyNumberFormat="0" applyAlignment="0" applyProtection="0">
      <alignment vertical="center"/>
    </xf>
    <xf numFmtId="0" fontId="41" fillId="16" borderId="7" applyNumberFormat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10" fillId="2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1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13" fillId="0" borderId="0" xfId="0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vertical="center"/>
    </xf>
    <xf numFmtId="177" fontId="15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vertical="center"/>
    </xf>
    <xf numFmtId="0" fontId="6" fillId="0" borderId="0" xfId="0" applyFont="1" applyFill="1" applyBorder="1" applyAlignment="1">
      <alignment vertical="center"/>
    </xf>
    <xf numFmtId="0" fontId="17" fillId="0" borderId="0" xfId="0" applyFont="1" applyFill="1" applyBorder="1" applyAlignment="1"/>
    <xf numFmtId="0" fontId="17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/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left" vertical="center"/>
    </xf>
    <xf numFmtId="177" fontId="22" fillId="5" borderId="1" xfId="0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left" vertical="center"/>
    </xf>
    <xf numFmtId="3" fontId="20" fillId="0" borderId="1" xfId="0" applyNumberFormat="1" applyFont="1" applyFill="1" applyBorder="1" applyAlignment="1" applyProtection="1">
      <alignment vertical="center"/>
    </xf>
    <xf numFmtId="177" fontId="15" fillId="5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 applyProtection="1">
      <alignment vertical="center"/>
    </xf>
    <xf numFmtId="0" fontId="15" fillId="5" borderId="1" xfId="0" applyFont="1" applyFill="1" applyBorder="1" applyAlignment="1" applyProtection="1">
      <alignment horizontal="center" vertical="center" wrapText="1"/>
    </xf>
    <xf numFmtId="177" fontId="15" fillId="0" borderId="1" xfId="0" applyNumberFormat="1" applyFont="1" applyFill="1" applyBorder="1" applyAlignment="1" applyProtection="1">
      <alignment vertical="center" wrapText="1"/>
    </xf>
    <xf numFmtId="177" fontId="22" fillId="0" borderId="1" xfId="0" applyNumberFormat="1" applyFont="1" applyFill="1" applyBorder="1" applyAlignment="1" applyProtection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 applyProtection="1">
      <alignment vertical="center"/>
    </xf>
    <xf numFmtId="0" fontId="23" fillId="0" borderId="1" xfId="0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vertical="center"/>
    </xf>
    <xf numFmtId="177" fontId="21" fillId="0" borderId="1" xfId="0" applyNumberFormat="1" applyFont="1" applyFill="1" applyBorder="1" applyAlignment="1">
      <alignment vertical="center" wrapText="1"/>
    </xf>
    <xf numFmtId="177" fontId="22" fillId="0" borderId="1" xfId="0" applyNumberFormat="1" applyFont="1" applyFill="1" applyBorder="1" applyAlignment="1" applyProtection="1">
      <alignment vertical="center"/>
    </xf>
    <xf numFmtId="0" fontId="2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177" fontId="1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8"/>
  <sheetViews>
    <sheetView workbookViewId="0">
      <selection activeCell="B5" sqref="B5"/>
    </sheetView>
  </sheetViews>
  <sheetFormatPr defaultColWidth="9" defaultRowHeight="13.5"/>
  <cols>
    <col min="1" max="1" width="25.3333333333333" style="67" customWidth="1"/>
    <col min="2" max="2" width="11.225" style="19" customWidth="1"/>
    <col min="3" max="3" width="13.3833333333333" style="19" customWidth="1"/>
    <col min="4" max="4" width="23.1083333333333" style="66" customWidth="1"/>
    <col min="5" max="5" width="11.3333333333333" style="66" customWidth="1"/>
    <col min="6" max="6" width="14.1083333333333" style="66" customWidth="1"/>
    <col min="7" max="16384" width="9" style="66"/>
  </cols>
  <sheetData>
    <row r="1" ht="18.75" spans="1:1">
      <c r="A1" s="68" t="s">
        <v>0</v>
      </c>
    </row>
    <row r="2" s="66" customFormat="1" ht="32" customHeight="1" spans="1:6">
      <c r="A2" s="40" t="s">
        <v>1</v>
      </c>
      <c r="B2" s="40"/>
      <c r="C2" s="40"/>
      <c r="D2" s="40"/>
      <c r="E2" s="40"/>
      <c r="F2" s="40"/>
    </row>
    <row r="3" s="66" customFormat="1" ht="15" customHeight="1" spans="1:6">
      <c r="A3" s="67"/>
      <c r="B3" s="20"/>
      <c r="C3" s="20" t="s">
        <v>2</v>
      </c>
      <c r="D3" s="20"/>
      <c r="E3" s="20"/>
      <c r="F3" s="20"/>
    </row>
    <row r="4" s="66" customFormat="1" ht="25" customHeight="1" spans="1:6">
      <c r="A4" s="69" t="s">
        <v>3</v>
      </c>
      <c r="B4" s="70" t="s">
        <v>4</v>
      </c>
      <c r="C4" s="71" t="s">
        <v>5</v>
      </c>
      <c r="D4" s="69" t="s">
        <v>3</v>
      </c>
      <c r="E4" s="70" t="s">
        <v>4</v>
      </c>
      <c r="F4" s="71" t="s">
        <v>5</v>
      </c>
    </row>
    <row r="5" s="66" customFormat="1" ht="21" customHeight="1" spans="1:6">
      <c r="A5" s="72" t="s">
        <v>6</v>
      </c>
      <c r="B5" s="23">
        <v>9983</v>
      </c>
      <c r="C5" s="23">
        <v>3702</v>
      </c>
      <c r="D5" s="72" t="s">
        <v>7</v>
      </c>
      <c r="E5" s="23">
        <v>14926</v>
      </c>
      <c r="F5" s="23">
        <v>12006</v>
      </c>
    </row>
    <row r="6" s="66" customFormat="1" ht="21" customHeight="1" spans="1:6">
      <c r="A6" s="72" t="s">
        <v>8</v>
      </c>
      <c r="B6" s="23">
        <v>2288</v>
      </c>
      <c r="C6" s="23">
        <v>915</v>
      </c>
      <c r="D6" s="72" t="s">
        <v>9</v>
      </c>
      <c r="E6" s="23">
        <v>736</v>
      </c>
      <c r="F6" s="23">
        <v>147</v>
      </c>
    </row>
    <row r="7" s="66" customFormat="1" ht="21" customHeight="1" spans="1:6">
      <c r="A7" s="72" t="s">
        <v>10</v>
      </c>
      <c r="B7" s="23">
        <v>595</v>
      </c>
      <c r="C7" s="23">
        <v>214</v>
      </c>
      <c r="D7" s="72" t="s">
        <v>11</v>
      </c>
      <c r="E7" s="23">
        <v>8656</v>
      </c>
      <c r="F7" s="23">
        <v>4496</v>
      </c>
    </row>
    <row r="8" s="66" customFormat="1" ht="21" customHeight="1" spans="1:6">
      <c r="A8" s="72" t="s">
        <v>12</v>
      </c>
      <c r="B8" s="23">
        <v>310</v>
      </c>
      <c r="C8" s="23">
        <v>111</v>
      </c>
      <c r="D8" s="72" t="s">
        <v>13</v>
      </c>
      <c r="E8" s="23">
        <v>56950</v>
      </c>
      <c r="F8" s="23">
        <v>27183</v>
      </c>
    </row>
    <row r="9" s="66" customFormat="1" ht="21" customHeight="1" spans="1:6">
      <c r="A9" s="72" t="s">
        <v>14</v>
      </c>
      <c r="B9" s="23">
        <v>1255</v>
      </c>
      <c r="C9" s="23">
        <v>404</v>
      </c>
      <c r="D9" s="72" t="s">
        <v>15</v>
      </c>
      <c r="E9" s="23">
        <v>5003</v>
      </c>
      <c r="F9" s="23">
        <v>671</v>
      </c>
    </row>
    <row r="10" s="66" customFormat="1" ht="21" customHeight="1" spans="1:6">
      <c r="A10" s="72" t="s">
        <v>16</v>
      </c>
      <c r="B10" s="23">
        <v>855</v>
      </c>
      <c r="C10" s="23">
        <v>621</v>
      </c>
      <c r="D10" s="72" t="s">
        <v>17</v>
      </c>
      <c r="E10" s="23">
        <v>3065</v>
      </c>
      <c r="F10" s="23">
        <v>1645</v>
      </c>
    </row>
    <row r="11" s="66" customFormat="1" ht="21" customHeight="1" spans="1:6">
      <c r="A11" s="72" t="s">
        <v>18</v>
      </c>
      <c r="B11" s="23">
        <v>260</v>
      </c>
      <c r="C11" s="23">
        <v>104</v>
      </c>
      <c r="D11" s="72" t="s">
        <v>19</v>
      </c>
      <c r="E11" s="23">
        <v>42944</v>
      </c>
      <c r="F11" s="23">
        <v>20628</v>
      </c>
    </row>
    <row r="12" s="66" customFormat="1" ht="21" customHeight="1" spans="1:6">
      <c r="A12" s="72" t="s">
        <v>20</v>
      </c>
      <c r="B12" s="23">
        <v>320</v>
      </c>
      <c r="C12" s="23">
        <v>109</v>
      </c>
      <c r="D12" s="72" t="s">
        <v>21</v>
      </c>
      <c r="E12" s="23">
        <v>35209</v>
      </c>
      <c r="F12" s="23">
        <v>9851</v>
      </c>
    </row>
    <row r="13" s="66" customFormat="1" ht="21" customHeight="1" spans="1:6">
      <c r="A13" s="72" t="s">
        <v>22</v>
      </c>
      <c r="B13" s="23">
        <v>5399</v>
      </c>
      <c r="C13" s="23">
        <v>11990</v>
      </c>
      <c r="D13" s="72" t="s">
        <v>23</v>
      </c>
      <c r="E13" s="23">
        <v>3968</v>
      </c>
      <c r="F13" s="23">
        <v>1860</v>
      </c>
    </row>
    <row r="14" s="66" customFormat="1" ht="21" customHeight="1" spans="1:6">
      <c r="A14" s="72" t="s">
        <v>24</v>
      </c>
      <c r="B14" s="23">
        <v>720</v>
      </c>
      <c r="C14" s="23">
        <v>561</v>
      </c>
      <c r="D14" s="72" t="s">
        <v>25</v>
      </c>
      <c r="E14" s="23">
        <v>15559</v>
      </c>
      <c r="F14" s="23">
        <v>30821</v>
      </c>
    </row>
    <row r="15" s="66" customFormat="1" ht="21" customHeight="1" spans="1:6">
      <c r="A15" s="72" t="s">
        <v>26</v>
      </c>
      <c r="B15" s="23">
        <v>5886</v>
      </c>
      <c r="C15" s="23">
        <v>25</v>
      </c>
      <c r="D15" s="72" t="s">
        <v>27</v>
      </c>
      <c r="E15" s="23">
        <v>60503</v>
      </c>
      <c r="F15" s="23">
        <v>34534</v>
      </c>
    </row>
    <row r="16" s="66" customFormat="1" ht="21" customHeight="1" spans="1:6">
      <c r="A16" s="72" t="s">
        <v>28</v>
      </c>
      <c r="B16" s="23">
        <v>5231</v>
      </c>
      <c r="C16" s="23">
        <v>1759</v>
      </c>
      <c r="D16" s="72" t="s">
        <v>29</v>
      </c>
      <c r="E16" s="23">
        <v>9793</v>
      </c>
      <c r="F16" s="23">
        <v>7506</v>
      </c>
    </row>
    <row r="17" s="66" customFormat="1" ht="21" customHeight="1" spans="1:6">
      <c r="A17" s="72" t="s">
        <v>30</v>
      </c>
      <c r="B17" s="23">
        <v>398</v>
      </c>
      <c r="C17" s="23"/>
      <c r="D17" s="72" t="s">
        <v>31</v>
      </c>
      <c r="E17" s="23">
        <v>800</v>
      </c>
      <c r="F17" s="23">
        <v>232</v>
      </c>
    </row>
    <row r="18" s="66" customFormat="1" ht="21" customHeight="1" spans="1:12">
      <c r="A18" s="72" t="s">
        <v>32</v>
      </c>
      <c r="B18" s="23">
        <v>352</v>
      </c>
      <c r="C18" s="23">
        <v>15</v>
      </c>
      <c r="D18" s="72" t="s">
        <v>33</v>
      </c>
      <c r="E18" s="23">
        <v>1357</v>
      </c>
      <c r="F18" s="23">
        <v>1189</v>
      </c>
      <c r="I18" s="75"/>
      <c r="J18" s="75"/>
      <c r="K18" s="75"/>
      <c r="L18" s="75"/>
    </row>
    <row r="19" s="66" customFormat="1" ht="21" customHeight="1" spans="1:12">
      <c r="A19" s="72" t="s">
        <v>34</v>
      </c>
      <c r="B19" s="23">
        <v>330</v>
      </c>
      <c r="C19" s="23"/>
      <c r="D19" s="72" t="s">
        <v>35</v>
      </c>
      <c r="E19" s="23"/>
      <c r="F19" s="23">
        <v>17</v>
      </c>
      <c r="I19" s="75"/>
      <c r="J19" s="75"/>
      <c r="K19" s="75"/>
      <c r="L19" s="75"/>
    </row>
    <row r="20" s="66" customFormat="1" ht="21" customHeight="1" spans="1:12">
      <c r="A20" s="73" t="s">
        <v>36</v>
      </c>
      <c r="B20" s="25">
        <f>SUM(B5:B19)</f>
        <v>34182</v>
      </c>
      <c r="C20" s="25">
        <f>SUM(C5:C18)</f>
        <v>20530</v>
      </c>
      <c r="D20" s="72" t="s">
        <v>37</v>
      </c>
      <c r="E20" s="23">
        <v>1566</v>
      </c>
      <c r="F20" s="23">
        <v>1287</v>
      </c>
      <c r="I20" s="75"/>
      <c r="J20" s="75"/>
      <c r="K20" s="75"/>
      <c r="L20" s="75"/>
    </row>
    <row r="21" s="66" customFormat="1" ht="21" customHeight="1" spans="1:12">
      <c r="A21" s="72" t="s">
        <v>38</v>
      </c>
      <c r="B21" s="23">
        <v>2155</v>
      </c>
      <c r="C21" s="23">
        <v>878</v>
      </c>
      <c r="D21" s="72" t="s">
        <v>39</v>
      </c>
      <c r="E21" s="23">
        <v>5235</v>
      </c>
      <c r="F21" s="23">
        <v>2682</v>
      </c>
      <c r="I21" s="75"/>
      <c r="J21" s="76"/>
      <c r="K21" s="77"/>
      <c r="L21" s="75"/>
    </row>
    <row r="22" s="66" customFormat="1" ht="21" customHeight="1" spans="1:12">
      <c r="A22" s="72" t="s">
        <v>40</v>
      </c>
      <c r="B22" s="23">
        <v>4866</v>
      </c>
      <c r="C22" s="23">
        <v>2325</v>
      </c>
      <c r="D22" s="72" t="s">
        <v>41</v>
      </c>
      <c r="E22" s="23">
        <v>900</v>
      </c>
      <c r="F22" s="23">
        <v>2446</v>
      </c>
      <c r="I22" s="75"/>
      <c r="J22" s="76"/>
      <c r="K22" s="77"/>
      <c r="L22" s="75"/>
    </row>
    <row r="23" s="66" customFormat="1" ht="21" customHeight="1" spans="1:12">
      <c r="A23" s="72" t="s">
        <v>42</v>
      </c>
      <c r="B23" s="23">
        <v>3587</v>
      </c>
      <c r="C23" s="23">
        <v>6038</v>
      </c>
      <c r="D23" s="72" t="s">
        <v>43</v>
      </c>
      <c r="E23" s="23">
        <v>8253</v>
      </c>
      <c r="F23" s="23">
        <v>993</v>
      </c>
      <c r="I23" s="75"/>
      <c r="J23" s="76"/>
      <c r="K23" s="77"/>
      <c r="L23" s="75"/>
    </row>
    <row r="24" s="66" customFormat="1" ht="33" customHeight="1" spans="1:12">
      <c r="A24" s="72" t="s">
        <v>44</v>
      </c>
      <c r="B24" s="23">
        <v>2976</v>
      </c>
      <c r="C24" s="23">
        <v>1087</v>
      </c>
      <c r="D24" s="72" t="s">
        <v>45</v>
      </c>
      <c r="E24" s="23">
        <v>3533</v>
      </c>
      <c r="F24" s="23">
        <v>1420</v>
      </c>
      <c r="I24" s="75"/>
      <c r="J24" s="76"/>
      <c r="K24" s="77"/>
      <c r="L24" s="75"/>
    </row>
    <row r="25" s="66" customFormat="1" ht="21" customHeight="1" spans="1:12">
      <c r="A25" s="72" t="s">
        <v>46</v>
      </c>
      <c r="B25" s="23">
        <v>203</v>
      </c>
      <c r="C25" s="23">
        <v>180</v>
      </c>
      <c r="D25" s="72" t="s">
        <v>47</v>
      </c>
      <c r="E25" s="23"/>
      <c r="F25" s="23">
        <v>1381</v>
      </c>
      <c r="I25" s="75"/>
      <c r="J25" s="76"/>
      <c r="K25" s="77"/>
      <c r="L25" s="75"/>
    </row>
    <row r="26" s="66" customFormat="1" ht="21" customHeight="1" spans="1:12">
      <c r="A26" s="73" t="s">
        <v>48</v>
      </c>
      <c r="B26" s="25">
        <f>SUM(B21:B25)</f>
        <v>13787</v>
      </c>
      <c r="C26" s="25">
        <f>SUM(C21:C25)</f>
        <v>10508</v>
      </c>
      <c r="D26" s="72"/>
      <c r="E26" s="23"/>
      <c r="F26" s="23"/>
      <c r="I26" s="75"/>
      <c r="J26" s="76"/>
      <c r="K26" s="77"/>
      <c r="L26" s="75"/>
    </row>
    <row r="27" s="66" customFormat="1" ht="21" customHeight="1" spans="1:12">
      <c r="A27" s="73"/>
      <c r="B27" s="23"/>
      <c r="C27" s="23"/>
      <c r="D27" s="72"/>
      <c r="E27" s="23"/>
      <c r="F27" s="23"/>
      <c r="I27" s="75"/>
      <c r="J27" s="75"/>
      <c r="K27" s="75"/>
      <c r="L27" s="75"/>
    </row>
    <row r="28" s="66" customFormat="1" ht="21" customHeight="1" spans="1:6">
      <c r="A28" s="73" t="s">
        <v>49</v>
      </c>
      <c r="B28" s="25">
        <f>SUM(B20,B26)</f>
        <v>47969</v>
      </c>
      <c r="C28" s="25">
        <f>C20+C26</f>
        <v>31038</v>
      </c>
      <c r="D28" s="73" t="s">
        <v>50</v>
      </c>
      <c r="E28" s="25">
        <f>SUM(E5:E27)</f>
        <v>278956</v>
      </c>
      <c r="F28" s="25">
        <f>SUM(F5:F27)</f>
        <v>162995</v>
      </c>
    </row>
    <row r="29" s="66" customFormat="1" ht="21" customHeight="1" spans="1:6">
      <c r="A29" s="72" t="s">
        <v>51</v>
      </c>
      <c r="B29" s="23">
        <v>4511</v>
      </c>
      <c r="C29" s="23">
        <v>2819</v>
      </c>
      <c r="D29" s="74"/>
      <c r="E29" s="74"/>
      <c r="F29" s="74"/>
    </row>
    <row r="30" s="66" customFormat="1" ht="21" customHeight="1" spans="1:6">
      <c r="A30" s="72" t="s">
        <v>52</v>
      </c>
      <c r="B30" s="23">
        <v>185767</v>
      </c>
      <c r="C30" s="23">
        <v>136237</v>
      </c>
      <c r="D30" s="73" t="s">
        <v>53</v>
      </c>
      <c r="E30" s="25">
        <v>3500</v>
      </c>
      <c r="F30" s="74"/>
    </row>
    <row r="31" s="66" customFormat="1" ht="21" customHeight="1" spans="1:6">
      <c r="A31" s="72" t="s">
        <v>54</v>
      </c>
      <c r="B31" s="23">
        <v>34168</v>
      </c>
      <c r="C31" s="23">
        <v>8688</v>
      </c>
      <c r="D31" s="73" t="s">
        <v>55</v>
      </c>
      <c r="E31" s="25">
        <v>12022</v>
      </c>
      <c r="F31" s="23">
        <v>20697</v>
      </c>
    </row>
    <row r="32" s="66" customFormat="1" ht="21" customHeight="1" spans="1:6">
      <c r="A32" s="73" t="s">
        <v>56</v>
      </c>
      <c r="B32" s="25">
        <f>SUM(B29:B31)</f>
        <v>224446</v>
      </c>
      <c r="C32" s="25">
        <f>SUM(,C30,C31)</f>
        <v>144925</v>
      </c>
      <c r="D32" s="74"/>
      <c r="E32" s="74"/>
      <c r="F32" s="74"/>
    </row>
    <row r="33" s="66" customFormat="1" ht="21" customHeight="1" spans="1:6">
      <c r="A33" s="72" t="s">
        <v>57</v>
      </c>
      <c r="B33" s="25"/>
      <c r="C33" s="23">
        <v>10753</v>
      </c>
      <c r="D33" s="74"/>
      <c r="E33" s="74"/>
      <c r="F33" s="74"/>
    </row>
    <row r="34" s="66" customFormat="1" ht="21" customHeight="1" spans="1:6">
      <c r="A34" s="72" t="s">
        <v>58</v>
      </c>
      <c r="B34" s="25"/>
      <c r="C34" s="23">
        <v>20697</v>
      </c>
      <c r="D34" s="74"/>
      <c r="E34" s="74"/>
      <c r="F34" s="74"/>
    </row>
    <row r="35" s="66" customFormat="1" ht="21" customHeight="1" spans="1:6">
      <c r="A35" s="73" t="s">
        <v>59</v>
      </c>
      <c r="B35" s="23"/>
      <c r="C35" s="25">
        <f>SUM(C33:C34)</f>
        <v>31450</v>
      </c>
      <c r="D35" s="74"/>
      <c r="E35" s="74"/>
      <c r="F35" s="74"/>
    </row>
    <row r="36" s="66" customFormat="1" ht="21" customHeight="1" spans="1:6">
      <c r="A36" s="73" t="s">
        <v>60</v>
      </c>
      <c r="B36" s="25">
        <v>21713</v>
      </c>
      <c r="C36" s="23"/>
      <c r="D36" s="73"/>
      <c r="E36" s="23"/>
      <c r="F36" s="23"/>
    </row>
    <row r="37" s="66" customFormat="1" ht="21" customHeight="1" spans="1:6">
      <c r="A37" s="73" t="s">
        <v>61</v>
      </c>
      <c r="B37" s="25">
        <v>350</v>
      </c>
      <c r="C37" s="25">
        <v>16425</v>
      </c>
      <c r="D37" s="74"/>
      <c r="E37" s="74"/>
      <c r="F37" s="74"/>
    </row>
    <row r="38" s="66" customFormat="1" ht="27" customHeight="1" spans="1:6">
      <c r="A38" s="69" t="s">
        <v>62</v>
      </c>
      <c r="B38" s="25">
        <f>SUM(B36,B28,B32,B37)</f>
        <v>294478</v>
      </c>
      <c r="C38" s="25">
        <f>C28+C32+C35+C37</f>
        <v>223838</v>
      </c>
      <c r="D38" s="69" t="s">
        <v>63</v>
      </c>
      <c r="E38" s="25">
        <f>SUM(E28,E30,E31)</f>
        <v>294478</v>
      </c>
      <c r="F38" s="25">
        <f>SUM(F28+F30+F31)</f>
        <v>183692</v>
      </c>
    </row>
  </sheetData>
  <mergeCells count="2">
    <mergeCell ref="A2:F2"/>
    <mergeCell ref="C3:F3"/>
  </mergeCells>
  <pageMargins left="0.786805555555556" right="0.275" top="0.751388888888889" bottom="0.751388888888889" header="0.298611111111111" footer="0.298611111111111"/>
  <pageSetup paperSize="9" scale="89" fitToWidth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showZeros="0" topLeftCell="A9" workbookViewId="0">
      <selection activeCell="D14" sqref="D14"/>
    </sheetView>
  </sheetViews>
  <sheetFormatPr defaultColWidth="9" defaultRowHeight="14.25" outlineLevelCol="5"/>
  <cols>
    <col min="1" max="1" width="28.3333333333333" style="26" customWidth="1"/>
    <col min="2" max="2" width="9.775" style="37" customWidth="1"/>
    <col min="3" max="3" width="8.89166666666667" style="38" customWidth="1"/>
    <col min="4" max="4" width="25.6166666666667" style="37" customWidth="1"/>
    <col min="5" max="5" width="8.66666666666667" style="26" customWidth="1"/>
    <col min="6" max="6" width="8.55833333333333" style="26" customWidth="1"/>
    <col min="7" max="16378" width="9" style="26"/>
    <col min="16379" max="16384" width="9" style="39"/>
  </cols>
  <sheetData>
    <row r="1" ht="18.75" spans="1:1">
      <c r="A1" s="27" t="s">
        <v>64</v>
      </c>
    </row>
    <row r="2" s="33" customFormat="1" ht="30" customHeight="1" spans="1:6">
      <c r="A2" s="40" t="s">
        <v>65</v>
      </c>
      <c r="B2" s="40"/>
      <c r="C2" s="40"/>
      <c r="D2" s="40"/>
      <c r="E2" s="40"/>
      <c r="F2" s="40"/>
    </row>
    <row r="3" s="34" customFormat="1" ht="23.25" customHeight="1" spans="1:6">
      <c r="A3" s="41"/>
      <c r="B3" s="42"/>
      <c r="C3" s="42"/>
      <c r="D3" s="43"/>
      <c r="E3" s="20" t="s">
        <v>2</v>
      </c>
      <c r="F3" s="20"/>
    </row>
    <row r="4" s="34" customFormat="1" ht="35" customHeight="1" spans="1:6">
      <c r="A4" s="44" t="s">
        <v>66</v>
      </c>
      <c r="B4" s="44"/>
      <c r="C4" s="44"/>
      <c r="D4" s="44" t="s">
        <v>67</v>
      </c>
      <c r="E4" s="44"/>
      <c r="F4" s="44"/>
    </row>
    <row r="5" s="34" customFormat="1" ht="35" customHeight="1" spans="1:6">
      <c r="A5" s="44" t="s">
        <v>68</v>
      </c>
      <c r="B5" s="45" t="s">
        <v>69</v>
      </c>
      <c r="C5" s="45" t="s">
        <v>70</v>
      </c>
      <c r="D5" s="44" t="s">
        <v>71</v>
      </c>
      <c r="E5" s="45" t="s">
        <v>69</v>
      </c>
      <c r="F5" s="45" t="s">
        <v>70</v>
      </c>
    </row>
    <row r="6" s="35" customFormat="1" ht="35" customHeight="1" spans="1:6">
      <c r="A6" s="46" t="s">
        <v>72</v>
      </c>
      <c r="B6" s="47">
        <f>B7+B8+B9+B10+B11</f>
        <v>54618</v>
      </c>
      <c r="C6" s="48">
        <f>SUM(C7:C11)</f>
        <v>5392</v>
      </c>
      <c r="D6" s="49" t="s">
        <v>73</v>
      </c>
      <c r="E6" s="48">
        <f>E7+E8+E9+E10+E11</f>
        <v>22105</v>
      </c>
      <c r="F6" s="48">
        <f>SUM(F7:F11)</f>
        <v>26892</v>
      </c>
    </row>
    <row r="7" s="35" customFormat="1" ht="35" customHeight="1" spans="1:6">
      <c r="A7" s="50" t="s">
        <v>74</v>
      </c>
      <c r="B7" s="51">
        <v>1849</v>
      </c>
      <c r="C7" s="52"/>
      <c r="D7" s="53" t="s">
        <v>75</v>
      </c>
      <c r="E7" s="52">
        <v>50</v>
      </c>
      <c r="F7" s="52">
        <v>5</v>
      </c>
    </row>
    <row r="8" s="35" customFormat="1" ht="35" customHeight="1" spans="1:6">
      <c r="A8" s="50" t="s">
        <v>76</v>
      </c>
      <c r="B8" s="51">
        <v>68</v>
      </c>
      <c r="C8" s="52"/>
      <c r="D8" s="53" t="s">
        <v>77</v>
      </c>
      <c r="E8" s="52">
        <v>889</v>
      </c>
      <c r="F8" s="52">
        <v>643</v>
      </c>
    </row>
    <row r="9" s="35" customFormat="1" ht="35" customHeight="1" spans="1:6">
      <c r="A9" s="50" t="s">
        <v>78</v>
      </c>
      <c r="B9" s="51">
        <v>51051</v>
      </c>
      <c r="C9" s="52">
        <v>4140</v>
      </c>
      <c r="D9" s="53" t="s">
        <v>79</v>
      </c>
      <c r="E9" s="52">
        <v>15891</v>
      </c>
      <c r="F9" s="52">
        <v>4022</v>
      </c>
    </row>
    <row r="10" s="35" customFormat="1" ht="35" customHeight="1" spans="1:6">
      <c r="A10" s="50" t="s">
        <v>80</v>
      </c>
      <c r="B10" s="54">
        <v>650</v>
      </c>
      <c r="C10" s="52">
        <v>16</v>
      </c>
      <c r="D10" s="53" t="s">
        <v>81</v>
      </c>
      <c r="E10" s="52">
        <v>955</v>
      </c>
      <c r="F10" s="52">
        <v>20245</v>
      </c>
    </row>
    <row r="11" s="35" customFormat="1" ht="35" customHeight="1" spans="1:6">
      <c r="A11" s="50" t="s">
        <v>82</v>
      </c>
      <c r="B11" s="54">
        <v>1000</v>
      </c>
      <c r="C11" s="52">
        <v>1236</v>
      </c>
      <c r="D11" s="55" t="s">
        <v>83</v>
      </c>
      <c r="E11" s="52">
        <v>4320</v>
      </c>
      <c r="F11" s="52">
        <v>1977</v>
      </c>
    </row>
    <row r="12" s="36" customFormat="1" ht="35" customHeight="1" spans="1:6">
      <c r="A12" s="46" t="s">
        <v>84</v>
      </c>
      <c r="B12" s="47">
        <f>B13+B14+B15</f>
        <v>3460</v>
      </c>
      <c r="C12" s="48">
        <f>SUM(C13:C15)</f>
        <v>1818</v>
      </c>
      <c r="D12" s="56" t="s">
        <v>85</v>
      </c>
      <c r="E12" s="57">
        <v>35</v>
      </c>
      <c r="F12" s="48"/>
    </row>
    <row r="13" s="36" customFormat="1" ht="35" customHeight="1" spans="1:6">
      <c r="A13" s="58" t="s">
        <v>86</v>
      </c>
      <c r="B13" s="51">
        <v>1637</v>
      </c>
      <c r="C13" s="52">
        <v>1050</v>
      </c>
      <c r="D13" s="53"/>
      <c r="E13" s="59"/>
      <c r="F13" s="48"/>
    </row>
    <row r="14" s="36" customFormat="1" ht="35" customHeight="1" spans="1:6">
      <c r="A14" s="58" t="s">
        <v>87</v>
      </c>
      <c r="B14" s="51">
        <v>1723</v>
      </c>
      <c r="C14" s="52">
        <v>768</v>
      </c>
      <c r="D14" s="60"/>
      <c r="E14" s="61"/>
      <c r="F14" s="48"/>
    </row>
    <row r="15" s="36" customFormat="1" ht="35" customHeight="1" spans="1:6">
      <c r="A15" s="58" t="s">
        <v>88</v>
      </c>
      <c r="B15" s="51">
        <v>100</v>
      </c>
      <c r="C15" s="52"/>
      <c r="D15" s="62"/>
      <c r="E15" s="59"/>
      <c r="F15" s="48"/>
    </row>
    <row r="16" s="36" customFormat="1" ht="35" customHeight="1" spans="1:6">
      <c r="A16" s="46" t="s">
        <v>59</v>
      </c>
      <c r="B16" s="47">
        <v>0</v>
      </c>
      <c r="C16" s="48">
        <f>SUM(C17:C18)</f>
        <v>25550</v>
      </c>
      <c r="D16" s="63" t="s">
        <v>89</v>
      </c>
      <c r="E16" s="48">
        <v>20325</v>
      </c>
      <c r="F16" s="48">
        <v>650</v>
      </c>
    </row>
    <row r="17" s="33" customFormat="1" ht="35" customHeight="1" spans="1:6">
      <c r="A17" s="58" t="s">
        <v>90</v>
      </c>
      <c r="B17" s="48"/>
      <c r="C17" s="48">
        <v>24900</v>
      </c>
      <c r="D17" s="64"/>
      <c r="E17" s="48"/>
      <c r="F17" s="48"/>
    </row>
    <row r="18" s="33" customFormat="1" ht="35" customHeight="1" spans="1:6">
      <c r="A18" s="58" t="s">
        <v>58</v>
      </c>
      <c r="B18" s="48"/>
      <c r="C18" s="48">
        <v>650</v>
      </c>
      <c r="D18" s="64" t="s">
        <v>91</v>
      </c>
      <c r="E18" s="48">
        <v>15713</v>
      </c>
      <c r="F18" s="48"/>
    </row>
    <row r="19" s="33" customFormat="1" ht="35" customHeight="1" spans="1:6">
      <c r="A19" s="46" t="s">
        <v>92</v>
      </c>
      <c r="B19" s="48">
        <v>100</v>
      </c>
      <c r="C19" s="48">
        <v>3090</v>
      </c>
      <c r="D19" s="56"/>
      <c r="E19" s="52"/>
      <c r="F19" s="48"/>
    </row>
    <row r="20" s="33" customFormat="1" ht="35" customHeight="1" spans="1:6">
      <c r="A20" s="65" t="s">
        <v>62</v>
      </c>
      <c r="B20" s="48">
        <f>B6+B12+B16+B19</f>
        <v>58178</v>
      </c>
      <c r="C20" s="48">
        <f>SUM(C6,C19,C12,C16)</f>
        <v>35850</v>
      </c>
      <c r="D20" s="48" t="s">
        <v>93</v>
      </c>
      <c r="E20" s="48">
        <f>E6+E12+E16+E18+E19</f>
        <v>58178</v>
      </c>
      <c r="F20" s="48">
        <f>SUM(F6,F12,F16,F18,F19)</f>
        <v>27542</v>
      </c>
    </row>
  </sheetData>
  <mergeCells count="4">
    <mergeCell ref="A2:F2"/>
    <mergeCell ref="E3:F3"/>
    <mergeCell ref="A4:C4"/>
    <mergeCell ref="D4:F4"/>
  </mergeCells>
  <pageMargins left="0.75" right="0.2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F6" sqref="F6"/>
    </sheetView>
  </sheetViews>
  <sheetFormatPr defaultColWidth="12.1833333333333" defaultRowHeight="15.55" customHeight="1" outlineLevelCol="3"/>
  <cols>
    <col min="1" max="1" width="33.3833333333333" style="26" customWidth="1"/>
    <col min="2" max="2" width="12.75" style="26" customWidth="1"/>
    <col min="3" max="3" width="14.625" style="26" customWidth="1"/>
    <col min="4" max="4" width="15.25" style="26" customWidth="1"/>
    <col min="5" max="250" width="12.1833333333333" style="26" customWidth="1"/>
    <col min="251" max="16384" width="12.1833333333333" style="26"/>
  </cols>
  <sheetData>
    <row r="1" ht="27" customHeight="1" spans="1:1">
      <c r="A1" s="27" t="s">
        <v>94</v>
      </c>
    </row>
    <row r="2" s="26" customFormat="1" ht="34" customHeight="1" spans="1:4">
      <c r="A2" s="6" t="s">
        <v>95</v>
      </c>
      <c r="B2" s="6"/>
      <c r="C2" s="6"/>
      <c r="D2" s="6"/>
    </row>
    <row r="3" s="26" customFormat="1" ht="16.95" customHeight="1" spans="1:4">
      <c r="A3" s="10"/>
      <c r="B3" s="10"/>
      <c r="C3" s="10"/>
      <c r="D3" s="21" t="s">
        <v>2</v>
      </c>
    </row>
    <row r="4" s="26" customFormat="1" ht="43.5" customHeight="1" spans="1:4">
      <c r="A4" s="28" t="s">
        <v>68</v>
      </c>
      <c r="B4" s="29" t="s">
        <v>96</v>
      </c>
      <c r="C4" s="29" t="s">
        <v>97</v>
      </c>
      <c r="D4" s="29" t="s">
        <v>98</v>
      </c>
    </row>
    <row r="5" s="26" customFormat="1" ht="45" customHeight="1" spans="1:4">
      <c r="A5" s="30" t="s">
        <v>99</v>
      </c>
      <c r="B5" s="31">
        <f t="shared" ref="B5:B10" si="0">SUM(C5:D5)</f>
        <v>14026</v>
      </c>
      <c r="C5" s="31">
        <v>2316</v>
      </c>
      <c r="D5" s="31">
        <v>11710</v>
      </c>
    </row>
    <row r="6" s="26" customFormat="1" ht="45" customHeight="1" spans="1:4">
      <c r="A6" s="32" t="s">
        <v>100</v>
      </c>
      <c r="B6" s="31">
        <f t="shared" si="0"/>
        <v>5168</v>
      </c>
      <c r="C6" s="31">
        <v>281</v>
      </c>
      <c r="D6" s="31">
        <v>4887</v>
      </c>
    </row>
    <row r="7" s="26" customFormat="1" ht="45" customHeight="1" spans="1:4">
      <c r="A7" s="32" t="s">
        <v>101</v>
      </c>
      <c r="B7" s="31">
        <f t="shared" si="0"/>
        <v>8710</v>
      </c>
      <c r="C7" s="31">
        <v>2000</v>
      </c>
      <c r="D7" s="31">
        <v>6710</v>
      </c>
    </row>
    <row r="8" s="26" customFormat="1" ht="45" customHeight="1" spans="1:4">
      <c r="A8" s="32" t="s">
        <v>102</v>
      </c>
      <c r="B8" s="31">
        <f t="shared" si="0"/>
        <v>35</v>
      </c>
      <c r="C8" s="31">
        <v>32</v>
      </c>
      <c r="D8" s="31">
        <v>3</v>
      </c>
    </row>
    <row r="9" s="26" customFormat="1" ht="45" customHeight="1" spans="1:4">
      <c r="A9" s="30" t="s">
        <v>103</v>
      </c>
      <c r="B9" s="31">
        <f t="shared" si="0"/>
        <v>14026</v>
      </c>
      <c r="C9" s="31">
        <v>3000</v>
      </c>
      <c r="D9" s="31">
        <v>11026</v>
      </c>
    </row>
    <row r="10" s="26" customFormat="1" ht="45" customHeight="1" spans="1:4">
      <c r="A10" s="32" t="s">
        <v>104</v>
      </c>
      <c r="B10" s="31">
        <f t="shared" si="0"/>
        <v>13663</v>
      </c>
      <c r="C10" s="31">
        <v>2683</v>
      </c>
      <c r="D10" s="31">
        <v>10980</v>
      </c>
    </row>
    <row r="11" s="26" customFormat="1" ht="45" customHeight="1" spans="1:4">
      <c r="A11" s="30" t="s">
        <v>105</v>
      </c>
      <c r="B11" s="31"/>
      <c r="C11" s="31">
        <v>-684</v>
      </c>
      <c r="D11" s="31">
        <v>684</v>
      </c>
    </row>
    <row r="12" s="26" customFormat="1" ht="45" customHeight="1" spans="1:4">
      <c r="A12" s="30" t="s">
        <v>106</v>
      </c>
      <c r="B12" s="31">
        <v>26077</v>
      </c>
      <c r="C12" s="31">
        <v>22494</v>
      </c>
      <c r="D12" s="31">
        <v>1400</v>
      </c>
    </row>
  </sheetData>
  <mergeCells count="1">
    <mergeCell ref="A2:D2"/>
  </mergeCells>
  <printOptions horizontalCentered="1"/>
  <pageMargins left="0.984027777777778" right="0.984027777777778" top="0.984027777777778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opLeftCell="A5" workbookViewId="0">
      <selection activeCell="G8" sqref="G8"/>
    </sheetView>
  </sheetViews>
  <sheetFormatPr defaultColWidth="9" defaultRowHeight="13.5" outlineLevelCol="2"/>
  <cols>
    <col min="1" max="1" width="19.6333333333333" customWidth="1"/>
    <col min="2" max="2" width="47.625" customWidth="1"/>
    <col min="3" max="3" width="11" customWidth="1"/>
  </cols>
  <sheetData>
    <row r="1" ht="27" customHeight="1" spans="1:2">
      <c r="A1" s="3" t="s">
        <v>107</v>
      </c>
      <c r="B1" s="19"/>
    </row>
    <row r="2" ht="26.25" spans="1:3">
      <c r="A2" s="6" t="s">
        <v>108</v>
      </c>
      <c r="B2" s="6"/>
      <c r="C2" s="6"/>
    </row>
    <row r="3" ht="17" customHeight="1" spans="2:3">
      <c r="B3" s="20"/>
      <c r="C3" s="21" t="s">
        <v>2</v>
      </c>
    </row>
    <row r="4" ht="40" customHeight="1" spans="1:3">
      <c r="A4" s="11" t="s">
        <v>109</v>
      </c>
      <c r="B4" s="11" t="s">
        <v>110</v>
      </c>
      <c r="C4" s="22" t="s">
        <v>111</v>
      </c>
    </row>
    <row r="5" ht="40" customHeight="1" spans="1:3">
      <c r="A5" s="13" t="s">
        <v>112</v>
      </c>
      <c r="B5" s="13" t="s">
        <v>113</v>
      </c>
      <c r="C5" s="23">
        <v>53.7</v>
      </c>
    </row>
    <row r="6" ht="40" customHeight="1" spans="1:3">
      <c r="A6" s="13" t="s">
        <v>114</v>
      </c>
      <c r="B6" s="13" t="s">
        <v>115</v>
      </c>
      <c r="C6" s="23">
        <v>14</v>
      </c>
    </row>
    <row r="7" ht="40" customHeight="1" spans="1:3">
      <c r="A7" s="13" t="s">
        <v>116</v>
      </c>
      <c r="B7" s="13" t="s">
        <v>117</v>
      </c>
      <c r="C7" s="23">
        <v>17.803048</v>
      </c>
    </row>
    <row r="8" ht="40" customHeight="1" spans="1:3">
      <c r="A8" s="13" t="s">
        <v>118</v>
      </c>
      <c r="B8" s="13" t="s">
        <v>119</v>
      </c>
      <c r="C8" s="23">
        <v>20</v>
      </c>
    </row>
    <row r="9" ht="40" customHeight="1" spans="1:3">
      <c r="A9" s="13" t="s">
        <v>116</v>
      </c>
      <c r="B9" s="13" t="s">
        <v>120</v>
      </c>
      <c r="C9" s="23">
        <v>503</v>
      </c>
    </row>
    <row r="10" ht="40" customHeight="1" spans="1:3">
      <c r="A10" s="13" t="s">
        <v>121</v>
      </c>
      <c r="B10" s="13" t="s">
        <v>122</v>
      </c>
      <c r="C10" s="23">
        <v>70.8</v>
      </c>
    </row>
    <row r="11" ht="40" customHeight="1" spans="1:3">
      <c r="A11" s="13" t="s">
        <v>123</v>
      </c>
      <c r="B11" s="13" t="s">
        <v>124</v>
      </c>
      <c r="C11" s="23">
        <v>852.74</v>
      </c>
    </row>
    <row r="12" ht="40" customHeight="1" spans="1:3">
      <c r="A12" s="13" t="s">
        <v>125</v>
      </c>
      <c r="B12" s="13" t="s">
        <v>126</v>
      </c>
      <c r="C12" s="23">
        <v>10</v>
      </c>
    </row>
    <row r="13" ht="40" customHeight="1" spans="1:3">
      <c r="A13" s="13" t="s">
        <v>127</v>
      </c>
      <c r="B13" s="13" t="s">
        <v>128</v>
      </c>
      <c r="C13" s="23">
        <v>149.33</v>
      </c>
    </row>
    <row r="14" ht="40" customHeight="1" spans="1:3">
      <c r="A14" s="13" t="s">
        <v>129</v>
      </c>
      <c r="B14" s="13" t="s">
        <v>130</v>
      </c>
      <c r="C14" s="23">
        <v>13.8</v>
      </c>
    </row>
    <row r="15" ht="40" customHeight="1" spans="1:3">
      <c r="A15" s="13" t="s">
        <v>129</v>
      </c>
      <c r="B15" s="13" t="s">
        <v>131</v>
      </c>
      <c r="C15" s="23">
        <v>28.54</v>
      </c>
    </row>
    <row r="16" ht="40" customHeight="1" spans="1:3">
      <c r="A16" s="16" t="s">
        <v>96</v>
      </c>
      <c r="B16" s="24"/>
      <c r="C16" s="25">
        <f>SUM(C5:C15)</f>
        <v>1733.713048</v>
      </c>
    </row>
  </sheetData>
  <mergeCells count="1">
    <mergeCell ref="A2:C2"/>
  </mergeCells>
  <pageMargins left="1.10208333333333" right="1.10208333333333" top="1" bottom="1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0"/>
  <sheetViews>
    <sheetView tabSelected="1" topLeftCell="A27" workbookViewId="0">
      <selection activeCell="F36" sqref="F36"/>
    </sheetView>
  </sheetViews>
  <sheetFormatPr defaultColWidth="9" defaultRowHeight="13.5" outlineLevelCol="2"/>
  <cols>
    <col min="1" max="1" width="24.3833333333333" customWidth="1"/>
    <col min="2" max="2" width="46.375" style="2" customWidth="1"/>
    <col min="3" max="3" width="10.8333333333333" customWidth="1"/>
  </cols>
  <sheetData>
    <row r="1" ht="18.75" spans="1:3">
      <c r="A1" s="3" t="s">
        <v>132</v>
      </c>
      <c r="B1" s="4"/>
      <c r="C1" s="5"/>
    </row>
    <row r="2" ht="26.25" spans="1:3">
      <c r="A2" s="6" t="s">
        <v>133</v>
      </c>
      <c r="B2" s="7"/>
      <c r="C2" s="6"/>
    </row>
    <row r="3" ht="15" customHeight="1" spans="1:3">
      <c r="A3" s="8"/>
      <c r="B3" s="9"/>
      <c r="C3" s="10" t="s">
        <v>2</v>
      </c>
    </row>
    <row r="4" s="1" customFormat="1" ht="35" customHeight="1" spans="1:3">
      <c r="A4" s="11" t="s">
        <v>109</v>
      </c>
      <c r="B4" s="12" t="s">
        <v>134</v>
      </c>
      <c r="C4" s="11" t="s">
        <v>111</v>
      </c>
    </row>
    <row r="5" ht="35" customHeight="1" spans="1:3">
      <c r="A5" s="13" t="s">
        <v>135</v>
      </c>
      <c r="B5" s="14" t="s">
        <v>136</v>
      </c>
      <c r="C5" s="15">
        <v>15</v>
      </c>
    </row>
    <row r="6" ht="35" customHeight="1" spans="1:3">
      <c r="A6" s="13" t="s">
        <v>137</v>
      </c>
      <c r="B6" s="14" t="s">
        <v>138</v>
      </c>
      <c r="C6" s="15">
        <v>16.968</v>
      </c>
    </row>
    <row r="7" ht="35" customHeight="1" spans="1:3">
      <c r="A7" s="13" t="s">
        <v>139</v>
      </c>
      <c r="B7" s="14" t="s">
        <v>140</v>
      </c>
      <c r="C7" s="15">
        <v>94.78</v>
      </c>
    </row>
    <row r="8" ht="35" customHeight="1" spans="1:3">
      <c r="A8" s="13" t="s">
        <v>141</v>
      </c>
      <c r="B8" s="14" t="s">
        <v>142</v>
      </c>
      <c r="C8" s="15">
        <v>20</v>
      </c>
    </row>
    <row r="9" ht="35" customHeight="1" spans="1:3">
      <c r="A9" s="13" t="s">
        <v>143</v>
      </c>
      <c r="B9" s="14" t="s">
        <v>144</v>
      </c>
      <c r="C9" s="15">
        <v>3</v>
      </c>
    </row>
    <row r="10" ht="35" customHeight="1" spans="1:3">
      <c r="A10" s="13" t="s">
        <v>145</v>
      </c>
      <c r="B10" s="14" t="s">
        <v>146</v>
      </c>
      <c r="C10" s="15">
        <v>29.936162</v>
      </c>
    </row>
    <row r="11" ht="35" customHeight="1" spans="1:3">
      <c r="A11" s="13" t="s">
        <v>147</v>
      </c>
      <c r="B11" s="14" t="s">
        <v>148</v>
      </c>
      <c r="C11" s="15">
        <v>3.65</v>
      </c>
    </row>
    <row r="12" ht="35" customHeight="1" spans="1:3">
      <c r="A12" s="13" t="s">
        <v>149</v>
      </c>
      <c r="B12" s="14" t="s">
        <v>150</v>
      </c>
      <c r="C12" s="15">
        <v>10</v>
      </c>
    </row>
    <row r="13" ht="35" customHeight="1" spans="1:3">
      <c r="A13" s="13" t="s">
        <v>135</v>
      </c>
      <c r="B13" s="14" t="s">
        <v>151</v>
      </c>
      <c r="C13" s="15">
        <v>8</v>
      </c>
    </row>
    <row r="14" ht="35" customHeight="1" spans="1:3">
      <c r="A14" s="13" t="s">
        <v>152</v>
      </c>
      <c r="B14" s="14" t="s">
        <v>153</v>
      </c>
      <c r="C14" s="15">
        <v>5</v>
      </c>
    </row>
    <row r="15" ht="35" customHeight="1" spans="1:3">
      <c r="A15" s="13" t="s">
        <v>145</v>
      </c>
      <c r="B15" s="14" t="s">
        <v>154</v>
      </c>
      <c r="C15" s="15">
        <v>11.6</v>
      </c>
    </row>
    <row r="16" ht="35" customHeight="1" spans="1:3">
      <c r="A16" s="13" t="s">
        <v>155</v>
      </c>
      <c r="B16" s="14" t="s">
        <v>156</v>
      </c>
      <c r="C16" s="15">
        <v>35</v>
      </c>
    </row>
    <row r="17" ht="35" customHeight="1" spans="1:3">
      <c r="A17" s="13" t="s">
        <v>157</v>
      </c>
      <c r="B17" s="14" t="s">
        <v>158</v>
      </c>
      <c r="C17" s="15">
        <v>17</v>
      </c>
    </row>
    <row r="18" ht="35" customHeight="1" spans="1:3">
      <c r="A18" s="13" t="s">
        <v>159</v>
      </c>
      <c r="B18" s="14" t="s">
        <v>160</v>
      </c>
      <c r="C18" s="15">
        <v>78.5</v>
      </c>
    </row>
    <row r="19" ht="35" customHeight="1" spans="1:3">
      <c r="A19" s="13" t="s">
        <v>161</v>
      </c>
      <c r="B19" s="14" t="s">
        <v>162</v>
      </c>
      <c r="C19" s="15">
        <v>6</v>
      </c>
    </row>
    <row r="20" ht="35" customHeight="1" spans="1:3">
      <c r="A20" s="13" t="s">
        <v>163</v>
      </c>
      <c r="B20" s="14" t="s">
        <v>164</v>
      </c>
      <c r="C20" s="15">
        <v>24.36</v>
      </c>
    </row>
    <row r="21" ht="35" customHeight="1" spans="1:3">
      <c r="A21" s="13" t="s">
        <v>165</v>
      </c>
      <c r="B21" s="14" t="s">
        <v>166</v>
      </c>
      <c r="C21" s="15">
        <v>15</v>
      </c>
    </row>
    <row r="22" ht="35" customHeight="1" spans="1:3">
      <c r="A22" s="13" t="s">
        <v>167</v>
      </c>
      <c r="B22" s="14" t="s">
        <v>168</v>
      </c>
      <c r="C22" s="15">
        <v>39.85</v>
      </c>
    </row>
    <row r="23" ht="35" customHeight="1" spans="1:3">
      <c r="A23" s="13" t="s">
        <v>169</v>
      </c>
      <c r="B23" s="14" t="s">
        <v>170</v>
      </c>
      <c r="C23" s="15">
        <v>50.39</v>
      </c>
    </row>
    <row r="24" ht="35" customHeight="1" spans="1:3">
      <c r="A24" s="13" t="s">
        <v>171</v>
      </c>
      <c r="B24" s="14" t="s">
        <v>172</v>
      </c>
      <c r="C24" s="15">
        <v>5.4</v>
      </c>
    </row>
    <row r="25" ht="35" customHeight="1" spans="1:3">
      <c r="A25" s="13" t="s">
        <v>173</v>
      </c>
      <c r="B25" s="14" t="s">
        <v>174</v>
      </c>
      <c r="C25" s="15">
        <v>10</v>
      </c>
    </row>
    <row r="26" ht="35" customHeight="1" spans="1:3">
      <c r="A26" s="13" t="s">
        <v>173</v>
      </c>
      <c r="B26" s="14" t="s">
        <v>175</v>
      </c>
      <c r="C26" s="15">
        <v>3</v>
      </c>
    </row>
    <row r="27" ht="35" customHeight="1" spans="1:3">
      <c r="A27" s="13" t="s">
        <v>176</v>
      </c>
      <c r="B27" s="14" t="s">
        <v>177</v>
      </c>
      <c r="C27" s="15">
        <v>16.88</v>
      </c>
    </row>
    <row r="28" ht="35" customHeight="1" spans="1:3">
      <c r="A28" s="13" t="s">
        <v>178</v>
      </c>
      <c r="B28" s="14" t="s">
        <v>179</v>
      </c>
      <c r="C28" s="15">
        <v>3</v>
      </c>
    </row>
    <row r="29" ht="35" customHeight="1" spans="1:3">
      <c r="A29" s="13" t="s">
        <v>180</v>
      </c>
      <c r="B29" s="14" t="s">
        <v>181</v>
      </c>
      <c r="C29" s="15">
        <v>24</v>
      </c>
    </row>
    <row r="30" ht="35" customHeight="1" spans="1:3">
      <c r="A30" s="13" t="s">
        <v>182</v>
      </c>
      <c r="B30" s="14" t="s">
        <v>183</v>
      </c>
      <c r="C30" s="15">
        <v>6</v>
      </c>
    </row>
    <row r="31" ht="35" customHeight="1" spans="1:3">
      <c r="A31" s="13" t="s">
        <v>184</v>
      </c>
      <c r="B31" s="14" t="s">
        <v>185</v>
      </c>
      <c r="C31" s="15">
        <v>9</v>
      </c>
    </row>
    <row r="32" ht="35" customHeight="1" spans="1:3">
      <c r="A32" s="13" t="s">
        <v>129</v>
      </c>
      <c r="B32" s="14" t="s">
        <v>186</v>
      </c>
      <c r="C32" s="15">
        <v>8</v>
      </c>
    </row>
    <row r="33" ht="35" customHeight="1" spans="1:3">
      <c r="A33" s="13" t="s">
        <v>187</v>
      </c>
      <c r="B33" s="14" t="s">
        <v>188</v>
      </c>
      <c r="C33" s="15">
        <v>3.87</v>
      </c>
    </row>
    <row r="34" ht="35" customHeight="1" spans="1:3">
      <c r="A34" s="13" t="s">
        <v>180</v>
      </c>
      <c r="B34" s="14" t="s">
        <v>189</v>
      </c>
      <c r="C34" s="15">
        <v>14</v>
      </c>
    </row>
    <row r="35" ht="35" customHeight="1" spans="1:3">
      <c r="A35" s="13" t="s">
        <v>190</v>
      </c>
      <c r="B35" s="14" t="s">
        <v>191</v>
      </c>
      <c r="C35" s="15">
        <v>52.02</v>
      </c>
    </row>
    <row r="36" ht="35" customHeight="1" spans="1:3">
      <c r="A36" s="13" t="s">
        <v>192</v>
      </c>
      <c r="B36" s="14" t="s">
        <v>193</v>
      </c>
      <c r="C36" s="15">
        <v>20</v>
      </c>
    </row>
    <row r="37" ht="35" customHeight="1" spans="1:3">
      <c r="A37" s="13" t="s">
        <v>194</v>
      </c>
      <c r="B37" s="14" t="s">
        <v>195</v>
      </c>
      <c r="C37" s="15">
        <v>8</v>
      </c>
    </row>
    <row r="38" ht="35" customHeight="1" spans="1:3">
      <c r="A38" s="13" t="s">
        <v>184</v>
      </c>
      <c r="B38" s="14" t="s">
        <v>196</v>
      </c>
      <c r="C38" s="15">
        <v>21.995</v>
      </c>
    </row>
    <row r="39" ht="35" customHeight="1" spans="1:3">
      <c r="A39" s="13" t="s">
        <v>197</v>
      </c>
      <c r="B39" s="14" t="s">
        <v>198</v>
      </c>
      <c r="C39" s="15">
        <v>4.89</v>
      </c>
    </row>
    <row r="40" ht="35" customHeight="1" spans="1:3">
      <c r="A40" s="16" t="s">
        <v>96</v>
      </c>
      <c r="B40" s="17"/>
      <c r="C40" s="18">
        <f>SUM(C5:C39)</f>
        <v>694.089162</v>
      </c>
    </row>
  </sheetData>
  <mergeCells count="1">
    <mergeCell ref="A2:C2"/>
  </mergeCells>
  <pageMargins left="0.984027777777778" right="0.984027777777778" top="1" bottom="0.78680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2023年1-6月一般公共财政收支情况表</vt:lpstr>
      <vt:lpstr>2023年1-6月份基金预算收支完成情况表</vt:lpstr>
      <vt:lpstr>2022年1-6月社会保险基金预算收支情况表</vt:lpstr>
      <vt:lpstr>2023年1-6月预备费支出明细表</vt:lpstr>
      <vt:lpstr>2023年1-6月机动金支出明细表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浪子之心sun1411882817</cp:lastModifiedBy>
  <dcterms:created xsi:type="dcterms:W3CDTF">2022-07-11T16:42:00Z</dcterms:created>
  <dcterms:modified xsi:type="dcterms:W3CDTF">2023-08-24T01:17:36Z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09E496CEB763409D84D54AB3F787EB73</vt:lpwstr>
  </property>
  <property fmtid="{D5CDD505-2E9C-101B-9397-08002B2CF9AE}" pid="3" name="KSOProductBuildVer">
    <vt:lpwstr>2052-11.1.0.14309</vt:lpwstr>
  </property>
</Properties>
</file>