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9" activeTab="7"/>
  </bookViews>
  <sheets>
    <sheet name="一般公共预算收入完成情况表 " sheetId="1" r:id="rId1"/>
    <sheet name="一般公共预算支出完成情况表" sheetId="2" r:id="rId2"/>
    <sheet name="基金预算收入支出表" sheetId="3" r:id="rId3"/>
    <sheet name="社保基金收支执行表 " sheetId="4" r:id="rId4"/>
    <sheet name="部门预算执行情况表" sheetId="5" r:id="rId5"/>
    <sheet name="三公经费执行情况表" sheetId="6" r:id="rId6"/>
    <sheet name="机动金" sheetId="7" r:id="rId7"/>
    <sheet name="预备费统计表" sheetId="8" r:id="rId8"/>
  </sheets>
  <definedNames>
    <definedName name="_xlnm.Print_Titles" localSheetId="6">'机动金'!$3:$3</definedName>
    <definedName name="_xlnm.Print_Titles" localSheetId="5">'三公经费执行情况表'!$2:$4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<sst xmlns="http://schemas.openxmlformats.org/spreadsheetml/2006/main" count="538" uniqueCount="473">
  <si>
    <t>附件2-1  靖州县2019年1-6月份一般公共预算收入完成情况表</t>
  </si>
  <si>
    <t>单位：万元</t>
  </si>
  <si>
    <t>项            目</t>
  </si>
  <si>
    <t>年初预算数</t>
  </si>
  <si>
    <t>累计完成数</t>
  </si>
  <si>
    <t>完成比例%</t>
  </si>
  <si>
    <t>上年同
期完成</t>
  </si>
  <si>
    <t>比上年
同期±%</t>
  </si>
  <si>
    <t>一般公共预算收入合计</t>
  </si>
  <si>
    <t xml:space="preserve">  1、税务部门完成收入</t>
  </si>
  <si>
    <t xml:space="preserve">  2、财政部门完成收入</t>
  </si>
  <si>
    <t>（一）地方收入合计</t>
  </si>
  <si>
    <t>（1）税收收入</t>
  </si>
  <si>
    <t xml:space="preserve">  1.增值税</t>
  </si>
  <si>
    <t xml:space="preserve">  2.营业税</t>
  </si>
  <si>
    <t xml:space="preserve">  3.企业所得税</t>
  </si>
  <si>
    <t xml:space="preserve">  4.个人所得税</t>
  </si>
  <si>
    <t xml:space="preserve">  5.资源税</t>
  </si>
  <si>
    <t xml:space="preserve">  6.城市维护建设税</t>
  </si>
  <si>
    <t xml:space="preserve">  7.房产税</t>
  </si>
  <si>
    <t xml:space="preserve">  8.印花税</t>
  </si>
  <si>
    <t xml:space="preserve">  9.城镇土地使用税</t>
  </si>
  <si>
    <t xml:space="preserve">  10.土地增值税</t>
  </si>
  <si>
    <t xml:space="preserve">  11.车船税</t>
  </si>
  <si>
    <t xml:space="preserve">  12.耕地占用税</t>
  </si>
  <si>
    <t xml:space="preserve">  13.契税</t>
  </si>
  <si>
    <t xml:space="preserve">  14.烟叶税</t>
  </si>
  <si>
    <t xml:space="preserve">  15.环境保护税</t>
  </si>
  <si>
    <t xml:space="preserve">  16.其他税收收入</t>
  </si>
  <si>
    <t>（2）非税收入</t>
  </si>
  <si>
    <t xml:space="preserve">  1.专项收入</t>
  </si>
  <si>
    <t xml:space="preserve">   ①排污费收入</t>
  </si>
  <si>
    <t xml:space="preserve">   ②水资源费收入</t>
  </si>
  <si>
    <t xml:space="preserve">   ③教育费附加收入</t>
  </si>
  <si>
    <t xml:space="preserve">   ④矿产资源专项收入</t>
  </si>
  <si>
    <t xml:space="preserve">   ⑤地方教育附加收入</t>
  </si>
  <si>
    <t xml:space="preserve">   ⑥文化事业建设费收入</t>
  </si>
  <si>
    <t xml:space="preserve">   ⑦残疾人就业保障金收入</t>
  </si>
  <si>
    <t xml:space="preserve">   ⑧教育资金收入</t>
  </si>
  <si>
    <t xml:space="preserve">   ⑨农田水利建设资金收入</t>
  </si>
  <si>
    <t xml:space="preserve">   ⑩育林基金收入</t>
  </si>
  <si>
    <r>
      <t xml:space="preserve">   </t>
    </r>
    <r>
      <rPr>
        <sz val="10"/>
        <rFont val="MS Gothic"/>
        <family val="3"/>
      </rPr>
      <t>⑪</t>
    </r>
    <r>
      <rPr>
        <sz val="10"/>
        <rFont val="宋体"/>
        <family val="0"/>
      </rPr>
      <t>森林植被恢复费</t>
    </r>
  </si>
  <si>
    <r>
      <t xml:space="preserve">   </t>
    </r>
    <r>
      <rPr>
        <sz val="10"/>
        <rFont val="MS Gothic"/>
        <family val="3"/>
      </rPr>
      <t>⑫</t>
    </r>
    <r>
      <rPr>
        <sz val="10"/>
        <rFont val="宋体"/>
        <family val="0"/>
      </rPr>
      <t>水利建设专项收入</t>
    </r>
  </si>
  <si>
    <r>
      <t xml:space="preserve">   </t>
    </r>
    <r>
      <rPr>
        <sz val="10"/>
        <rFont val="MS Gothic"/>
        <family val="3"/>
      </rPr>
      <t>⑬</t>
    </r>
    <r>
      <rPr>
        <sz val="10"/>
        <rFont val="宋体"/>
        <family val="0"/>
      </rPr>
      <t>其他专项收入</t>
    </r>
  </si>
  <si>
    <t xml:space="preserve">  2.行政事业性收费收入</t>
  </si>
  <si>
    <t xml:space="preserve">  3.罚没收入</t>
  </si>
  <si>
    <t xml:space="preserve">  4.国有资本经营收入</t>
  </si>
  <si>
    <t xml:space="preserve">  5.国有资源(资产)有偿使用收入</t>
  </si>
  <si>
    <t xml:space="preserve">  6.捐赠收入</t>
  </si>
  <si>
    <t xml:space="preserve">  7.政府住房基金收入</t>
  </si>
  <si>
    <t xml:space="preserve">  8.其他收入</t>
  </si>
  <si>
    <t>（二）上划省级收入</t>
  </si>
  <si>
    <t>（三）上划中央收入</t>
  </si>
  <si>
    <t>(四)上级补助收入</t>
  </si>
  <si>
    <t xml:space="preserve"> 1、税收返还</t>
  </si>
  <si>
    <t xml:space="preserve"> 2、一般性转移支付</t>
  </si>
  <si>
    <t xml:space="preserve"> 3、专项转移支付</t>
  </si>
  <si>
    <t>（五）债务转贷收入</t>
  </si>
  <si>
    <t>（六）预计新增财力</t>
  </si>
  <si>
    <t>（七）调入资金</t>
  </si>
  <si>
    <t>（八）上年结余</t>
  </si>
  <si>
    <t>公共财政收入总计</t>
  </si>
  <si>
    <t>附件2-2  靖州县2019年1-6月份一般公共预算支出完成情况表</t>
  </si>
  <si>
    <t xml:space="preserve">项   目 </t>
  </si>
  <si>
    <t>累计</t>
  </si>
  <si>
    <t>完成</t>
  </si>
  <si>
    <t>上年同</t>
  </si>
  <si>
    <t>比上年</t>
  </si>
  <si>
    <t>完成数</t>
  </si>
  <si>
    <t>比例%</t>
  </si>
  <si>
    <t>期完成</t>
  </si>
  <si>
    <t>同期±%</t>
  </si>
  <si>
    <t>支出总计</t>
  </si>
  <si>
    <t>一、一般公共预算支出合计</t>
  </si>
  <si>
    <t xml:space="preserve">  1.一般公共服务支出</t>
  </si>
  <si>
    <t xml:space="preserve">  2.国防支出</t>
  </si>
  <si>
    <t xml:space="preserve">  3.公共安全支出</t>
  </si>
  <si>
    <t xml:space="preserve">  4.教育支出</t>
  </si>
  <si>
    <t xml:space="preserve">  5.科学技术支出</t>
  </si>
  <si>
    <t xml:space="preserve">  6.文化体育与传媒支出</t>
  </si>
  <si>
    <t xml:space="preserve">  7.社会保障和就业支出</t>
  </si>
  <si>
    <t xml:space="preserve">  8.医疗卫生支出</t>
  </si>
  <si>
    <t xml:space="preserve">  9.节能环保支出</t>
  </si>
  <si>
    <t xml:space="preserve">  10.城乡社区支出</t>
  </si>
  <si>
    <t xml:space="preserve">  11.农林水支出</t>
  </si>
  <si>
    <t xml:space="preserve">  12.交通运输支出</t>
  </si>
  <si>
    <t xml:space="preserve">  13.资源勘探电力信息等支出</t>
  </si>
  <si>
    <t xml:space="preserve">  14.商业服务业等支出</t>
  </si>
  <si>
    <t xml:space="preserve">  15.金融支出</t>
  </si>
  <si>
    <t xml:space="preserve">  16.国土海洋气象等支出</t>
  </si>
  <si>
    <t xml:space="preserve">  17.住房保障支出支出</t>
  </si>
  <si>
    <t xml:space="preserve">  18.粮油物资储备支出</t>
  </si>
  <si>
    <t xml:space="preserve">  19.机动金支出</t>
  </si>
  <si>
    <t xml:space="preserve">  20.预备费支出</t>
  </si>
  <si>
    <t xml:space="preserve">  21.国债还本付息支出</t>
  </si>
  <si>
    <t xml:space="preserve">  22.灾害防治及应急管理支出</t>
  </si>
  <si>
    <t xml:space="preserve">  23.其他支出</t>
  </si>
  <si>
    <t>二、上解支出</t>
  </si>
  <si>
    <t>三、地方政府债券还本支出</t>
  </si>
  <si>
    <t>附件2-3  靖州县2019年1-6月份基金预算收支完成情况表</t>
  </si>
  <si>
    <t>项          目</t>
  </si>
  <si>
    <t>年初
预算数</t>
  </si>
  <si>
    <t>完成
比例%</t>
  </si>
  <si>
    <t>政府性基金收入合计</t>
  </si>
  <si>
    <t>一、本级收入合计</t>
  </si>
  <si>
    <t xml:space="preserve">  (1)国有土地使用权出让收入</t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</si>
  <si>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2</t>
    </r>
    <r>
      <rPr>
        <sz val="10"/>
        <rFont val="宋体"/>
        <family val="0"/>
      </rPr>
      <t>）城市公用事业附加收入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</si>
  <si>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3</t>
    </r>
    <r>
      <rPr>
        <sz val="10"/>
        <rFont val="宋体"/>
        <family val="0"/>
      </rPr>
      <t>）城市基础设施配套费收入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</si>
  <si>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4</t>
    </r>
    <r>
      <rPr>
        <sz val="10"/>
        <rFont val="宋体"/>
        <family val="0"/>
      </rPr>
      <t>）农业土地开发资金收入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</si>
  <si>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5</t>
    </r>
    <r>
      <rPr>
        <sz val="10"/>
        <rFont val="宋体"/>
        <family val="0"/>
      </rPr>
      <t>）散装水泥专项资金收入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</si>
  <si>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6</t>
    </r>
    <r>
      <rPr>
        <sz val="10"/>
        <rFont val="宋体"/>
        <family val="0"/>
      </rPr>
      <t>）新型墙体材料专项基金收入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</si>
  <si>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7</t>
    </r>
    <r>
      <rPr>
        <sz val="10"/>
        <rFont val="宋体"/>
        <family val="0"/>
      </rPr>
      <t>）国有土地收益基金收入</t>
    </r>
  </si>
  <si>
    <r>
      <t xml:space="preserve">  </t>
    </r>
    <r>
      <rPr>
        <sz val="10"/>
        <rFont val="宋体"/>
        <family val="0"/>
      </rPr>
      <t>（</t>
    </r>
    <r>
      <rPr>
        <sz val="10"/>
        <rFont val="宋体"/>
        <family val="0"/>
      </rPr>
      <t>8</t>
    </r>
    <r>
      <rPr>
        <sz val="10"/>
        <rFont val="宋体"/>
        <family val="0"/>
      </rPr>
      <t>）其他政府性基金收入</t>
    </r>
  </si>
  <si>
    <r>
      <t xml:space="preserve">   </t>
    </r>
    <r>
      <rPr>
        <sz val="10"/>
        <rFont val="宋体"/>
        <family val="0"/>
      </rPr>
      <t>（</t>
    </r>
    <r>
      <rPr>
        <sz val="10"/>
        <rFont val="宋体"/>
        <family val="0"/>
      </rPr>
      <t>9</t>
    </r>
    <r>
      <rPr>
        <sz val="10"/>
        <rFont val="宋体"/>
        <family val="0"/>
      </rPr>
      <t>）污水处理费</t>
    </r>
  </si>
  <si>
    <t>二、上级补助收入</t>
  </si>
  <si>
    <t xml:space="preserve">    1.移民后扶基金</t>
  </si>
  <si>
    <t xml:space="preserve">    2.农村基础设施建设支出</t>
  </si>
  <si>
    <t xml:space="preserve">    3.彩票公益金</t>
  </si>
  <si>
    <t xml:space="preserve">    4、文化旅游体育与传媒</t>
  </si>
  <si>
    <t>三、专项债劵收入</t>
  </si>
  <si>
    <t>四、政府性基金上年结余</t>
  </si>
  <si>
    <t>五、调入资金</t>
  </si>
  <si>
    <t>政府性基金支出合计</t>
  </si>
  <si>
    <t>一、本级支出合计</t>
  </si>
  <si>
    <t xml:space="preserve">  （1）科学技术支出</t>
  </si>
  <si>
    <t xml:space="preserve">  （2）文化体育与传媒支出</t>
  </si>
  <si>
    <t xml:space="preserve">  （3）社会保障和就业支出</t>
  </si>
  <si>
    <t xml:space="preserve">  （4）节能环保支出</t>
  </si>
  <si>
    <t xml:space="preserve">  （5）城乡社区支出</t>
  </si>
  <si>
    <t xml:space="preserve">  （6）农林水支出</t>
  </si>
  <si>
    <t xml:space="preserve">  （7）交通运输支出</t>
  </si>
  <si>
    <t xml:space="preserve">  （8）资源勘探电力信息等支出</t>
  </si>
  <si>
    <t xml:space="preserve">  （9）商业服务业等支出</t>
  </si>
  <si>
    <t xml:space="preserve">  （10）其他支出</t>
  </si>
  <si>
    <t xml:space="preserve">  （11）债务付息支出</t>
  </si>
  <si>
    <t>二、 政府性基金上解支出</t>
  </si>
  <si>
    <t>三、调出资金</t>
  </si>
  <si>
    <t>附件2-4         靖州县2019年1-6月社会保险基金预算执行情况表</t>
  </si>
  <si>
    <t>项        目</t>
  </si>
  <si>
    <t>完成比例(%)</t>
  </si>
  <si>
    <t>上年同期执行数</t>
  </si>
  <si>
    <t>比上年同期增长(%)</t>
  </si>
  <si>
    <t>一、上年结余</t>
  </si>
  <si>
    <t>二、收入</t>
  </si>
  <si>
    <t>其中： 1、保险费收入</t>
  </si>
  <si>
    <t xml:space="preserve">       2、利息收入</t>
  </si>
  <si>
    <t xml:space="preserve">       3、财政补贴收入</t>
  </si>
  <si>
    <t xml:space="preserve">       4、委托投资收益</t>
  </si>
  <si>
    <t xml:space="preserve">       5、其他收入</t>
  </si>
  <si>
    <t xml:space="preserve">       6、转移收入</t>
  </si>
  <si>
    <t xml:space="preserve">       7、中央调剂资金收入（省级专用）</t>
  </si>
  <si>
    <t xml:space="preserve">       8、中央调剂基金收入（中央专用）</t>
  </si>
  <si>
    <t>三、支出</t>
  </si>
  <si>
    <t>其中： 1、社会保险待遇支出</t>
  </si>
  <si>
    <t xml:space="preserve">       2、其他支出</t>
  </si>
  <si>
    <t xml:space="preserve">       3、转移支出</t>
  </si>
  <si>
    <t xml:space="preserve">       4、中央调剂基金支出（中央专用）</t>
  </si>
  <si>
    <t xml:space="preserve">       5、中央调剂资金支出（省级专用）</t>
  </si>
  <si>
    <t>四、本年收支结余</t>
  </si>
  <si>
    <t>五、年末滚存结余</t>
  </si>
  <si>
    <t>附件2-5      靖州县2019年1-6月部门预算执行情况表</t>
  </si>
  <si>
    <t>单位:万元</t>
  </si>
  <si>
    <t>收                  入</t>
  </si>
  <si>
    <t>支                  出</t>
  </si>
  <si>
    <t>项         目</t>
  </si>
  <si>
    <t>本年预算</t>
  </si>
  <si>
    <t>完成比例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</si>
  <si>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</si>
  <si>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</si>
  <si>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</si>
  <si>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</si>
  <si>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</si>
  <si>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</si>
  <si>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</si>
  <si>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</si>
  <si>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</si>
  <si>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</si>
  <si>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</si>
  <si>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</si>
  <si>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</si>
  <si>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</si>
  <si>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</si>
  <si>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</si>
  <si>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</si>
  <si>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</si>
  <si>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</si>
  <si>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</si>
  <si>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</si>
  <si>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</si>
  <si>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</si>
  <si>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</si>
  <si>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</si>
  <si>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</si>
  <si>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</si>
  <si>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</si>
  <si>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</si>
  <si>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</si>
  <si>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</si>
  <si>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</si>
  <si>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</si>
  <si>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事业单位经营服务收入</t>
  </si>
  <si>
    <t>十二、交通运输支出</t>
  </si>
  <si>
    <t xml:space="preserve">      其他支出</t>
  </si>
  <si>
    <t xml:space="preserve">       服务性收费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</si>
  <si>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</si>
  <si>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</si>
  <si>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</si>
  <si>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</si>
  <si>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</si>
  <si>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</si>
  <si>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</si>
  <si>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</si>
  <si>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</si>
  <si>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</si>
  <si>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</si>
  <si>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</si>
  <si>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</si>
  <si>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</si>
  <si>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</si>
  <si>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</si>
  <si>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</si>
  <si>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</si>
  <si>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</si>
  <si>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</si>
  <si>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</si>
  <si>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　年　支　出　合　计</t>
  </si>
  <si>
    <t>七、上年结转</t>
  </si>
  <si>
    <t>本年结余</t>
  </si>
  <si>
    <t>收  入  总  计</t>
  </si>
  <si>
    <t>支  出  总  计</t>
  </si>
  <si>
    <t>附件2-6   靖州县2019年1-6月“三公”经费预算执行情况表</t>
  </si>
  <si>
    <t>单位名称</t>
  </si>
  <si>
    <t>三公经费预算数</t>
  </si>
  <si>
    <t>1-6月执行数</t>
  </si>
  <si>
    <t>小计</t>
  </si>
  <si>
    <t>公务接待费</t>
  </si>
  <si>
    <t>公务用车购置及运行费</t>
  </si>
  <si>
    <t>因公出国费</t>
  </si>
  <si>
    <t>公务用车购置费</t>
  </si>
  <si>
    <t>公务用车运行维护费</t>
  </si>
  <si>
    <t>县委办</t>
  </si>
  <si>
    <t>组织部</t>
  </si>
  <si>
    <t>宣传部</t>
  </si>
  <si>
    <t>统战部</t>
  </si>
  <si>
    <t>政法委</t>
  </si>
  <si>
    <t>纪委</t>
  </si>
  <si>
    <t>社会化禁毒办</t>
  </si>
  <si>
    <t>编委</t>
  </si>
  <si>
    <t>政协</t>
  </si>
  <si>
    <t>人大</t>
  </si>
  <si>
    <t>政府办</t>
  </si>
  <si>
    <t>事务办</t>
  </si>
  <si>
    <t>公安局</t>
  </si>
  <si>
    <t>检察院</t>
  </si>
  <si>
    <t>法院</t>
  </si>
  <si>
    <t>司法局</t>
  </si>
  <si>
    <t>交警大队</t>
  </si>
  <si>
    <t>森林公安</t>
  </si>
  <si>
    <t>财政局</t>
  </si>
  <si>
    <t>统计局</t>
  </si>
  <si>
    <t>发展和改革局</t>
  </si>
  <si>
    <t>老干局</t>
  </si>
  <si>
    <t>巡逻队</t>
  </si>
  <si>
    <t>审计局</t>
  </si>
  <si>
    <t>党校</t>
  </si>
  <si>
    <t>县610办</t>
  </si>
  <si>
    <t>环保局</t>
  </si>
  <si>
    <t>移民局</t>
  </si>
  <si>
    <t>档案局</t>
  </si>
  <si>
    <t>史志办</t>
  </si>
  <si>
    <t>团委</t>
  </si>
  <si>
    <t>总工会</t>
  </si>
  <si>
    <t>妇联</t>
  </si>
  <si>
    <t>科协</t>
  </si>
  <si>
    <t>交通局</t>
  </si>
  <si>
    <t>信访局</t>
  </si>
  <si>
    <t>工商联合会</t>
  </si>
  <si>
    <t>法制办</t>
  </si>
  <si>
    <t>交通建设质量安全监督管理站</t>
  </si>
  <si>
    <t>公路运输管理所</t>
  </si>
  <si>
    <t>信息化办</t>
  </si>
  <si>
    <t>台办</t>
  </si>
  <si>
    <t>工业园区</t>
  </si>
  <si>
    <t>人防办</t>
  </si>
  <si>
    <t>政务中心</t>
  </si>
  <si>
    <t>县委巡察办</t>
  </si>
  <si>
    <t>民宗文体旅游广电局</t>
  </si>
  <si>
    <t>电视台</t>
  </si>
  <si>
    <t>图书馆</t>
  </si>
  <si>
    <t>文化馆</t>
  </si>
  <si>
    <t>计生协</t>
  </si>
  <si>
    <t>教育局</t>
  </si>
  <si>
    <t>学校</t>
  </si>
  <si>
    <t>文化执法局</t>
  </si>
  <si>
    <t>文物所</t>
  </si>
  <si>
    <t>文联</t>
  </si>
  <si>
    <t>供销联社</t>
  </si>
  <si>
    <t>城管局</t>
  </si>
  <si>
    <t>环卫所</t>
  </si>
  <si>
    <t>房产局</t>
  </si>
  <si>
    <t>园林局</t>
  </si>
  <si>
    <t>公路局</t>
  </si>
  <si>
    <t>住建局</t>
  </si>
  <si>
    <t>水利局</t>
  </si>
  <si>
    <t>五四园艺场</t>
  </si>
  <si>
    <t>国土局</t>
  </si>
  <si>
    <t>农业开发办</t>
  </si>
  <si>
    <t>畜牧局</t>
  </si>
  <si>
    <t>农机局</t>
  </si>
  <si>
    <t>经管站</t>
  </si>
  <si>
    <t>扶贫办</t>
  </si>
  <si>
    <t>农业局</t>
  </si>
  <si>
    <t>农民素质教育办公室</t>
  </si>
  <si>
    <t>林业局</t>
  </si>
  <si>
    <t>二凉亭园艺示范场</t>
  </si>
  <si>
    <t>排牙山林场</t>
  </si>
  <si>
    <t>民政局</t>
  </si>
  <si>
    <t>军供站</t>
  </si>
  <si>
    <t>福利院</t>
  </si>
  <si>
    <t>残联</t>
  </si>
  <si>
    <t>就业局</t>
  </si>
  <si>
    <t>卫生和计划生育局</t>
  </si>
  <si>
    <t>医保局</t>
  </si>
  <si>
    <t>社保局</t>
  </si>
  <si>
    <t>人民医院</t>
  </si>
  <si>
    <t>中医院</t>
  </si>
  <si>
    <t>疾控中心</t>
  </si>
  <si>
    <t>妇保院</t>
  </si>
  <si>
    <t>工保局</t>
  </si>
  <si>
    <t>卫生计生综合监督执法局</t>
  </si>
  <si>
    <t>巩卫办</t>
  </si>
  <si>
    <t>人社局</t>
  </si>
  <si>
    <t>新农保中心</t>
  </si>
  <si>
    <t>新农合办</t>
  </si>
  <si>
    <t>经信科技商务粮食局</t>
  </si>
  <si>
    <t>安监局</t>
  </si>
  <si>
    <t>食品药品工商质量监督管理局</t>
  </si>
  <si>
    <t>靖宝市场</t>
  </si>
  <si>
    <t>茯苓市场</t>
  </si>
  <si>
    <t>市场服务中心</t>
  </si>
  <si>
    <t>玉麟庵市场</t>
  </si>
  <si>
    <t>渠阳便民服务中心</t>
  </si>
  <si>
    <t>江东便民服务中心</t>
  </si>
  <si>
    <t>艮山口便民服务中心</t>
  </si>
  <si>
    <t>横江桥便民服务中心</t>
  </si>
  <si>
    <t>飞山便民服务中心</t>
  </si>
  <si>
    <t>铺口便民服务中心</t>
  </si>
  <si>
    <t>坳上镇</t>
  </si>
  <si>
    <t>太阳坪乡</t>
  </si>
  <si>
    <t>甘棠镇</t>
  </si>
  <si>
    <t>平茶镇</t>
  </si>
  <si>
    <t>文溪乡</t>
  </si>
  <si>
    <t>寨牙乡</t>
  </si>
  <si>
    <t>藕团乡</t>
  </si>
  <si>
    <t>新厂镇</t>
  </si>
  <si>
    <t>大堡镇</t>
  </si>
  <si>
    <t>三秋乡</t>
  </si>
  <si>
    <t>屠宰办</t>
  </si>
  <si>
    <t>城乡统筹治理委员会</t>
  </si>
  <si>
    <t>合计</t>
  </si>
  <si>
    <t>附件2-7   靖州县2019年1-6月机动金支出明细表</t>
  </si>
  <si>
    <t>单  位</t>
  </si>
  <si>
    <t>摘  要</t>
  </si>
  <si>
    <t>金  额</t>
  </si>
  <si>
    <t>农村商业银行股份有限公司</t>
  </si>
  <si>
    <t>2018年县农村商业银行代发惠农补贴工作经费</t>
  </si>
  <si>
    <t>民族宗教文体旅游广电局</t>
  </si>
  <si>
    <t>行业扶贫工作经费</t>
  </si>
  <si>
    <t>藕团乡财政所</t>
  </si>
  <si>
    <t>解决新街村村部厨房建设及配套设施资金</t>
  </si>
  <si>
    <t>市场和质量监督管理局</t>
  </si>
  <si>
    <t>盐业市场监管经费 《湖南省盐业监管体制改革实施方案的通知》</t>
  </si>
  <si>
    <t>解决脱贫攻坚协调经费</t>
  </si>
  <si>
    <t>发行《高管信息、湖南信息》经费</t>
  </si>
  <si>
    <t>县人大</t>
  </si>
  <si>
    <t>解决县人大代表工作经费</t>
  </si>
  <si>
    <t>县政府办</t>
  </si>
  <si>
    <t>已追减调剂到三秋政府4万，渠阳西街社区1万 解决2018年“三大攻坚站”和社会产业经济发展经费</t>
  </si>
  <si>
    <t>三锹乡人民政府</t>
  </si>
  <si>
    <t>解决2018年“三大攻坚站”和社会产业经济发展经费</t>
  </si>
  <si>
    <t>渠阳镇人民政府</t>
  </si>
  <si>
    <t>解决2018年“三大攻坚站”和社会产业经济发展经费（西街社区）</t>
  </si>
  <si>
    <t>解决2018年脱贫攻坚经费</t>
  </si>
  <si>
    <t>解决2018年产业发展民生保障工作经费</t>
  </si>
  <si>
    <t>已经追减调剂到大堡子财政所 解决工作经费</t>
  </si>
  <si>
    <t>大堡子镇财政所</t>
  </si>
  <si>
    <t>解决大堡子镇居委会工作经费</t>
  </si>
  <si>
    <t>县委610办</t>
  </si>
  <si>
    <t>解决邪教类案件举报奖励资金（2018年3月8日县委常委会第7次纪要，靖办【2018】34号文件）</t>
  </si>
  <si>
    <t>已调剂追减 解决扶贫工作经费（按照政府办要求1月28日调剂到太阳坪乡政府3万、甘棠平原村2万）</t>
  </si>
  <si>
    <t>太阳坪乡人民政府</t>
  </si>
  <si>
    <t>政府办资助扶贫工作经费</t>
  </si>
  <si>
    <t>甘棠镇财政所</t>
  </si>
  <si>
    <t>政府办资助平原村扶贫工作经费</t>
  </si>
  <si>
    <t>县事务办</t>
  </si>
  <si>
    <t>解决扶贫工作经费</t>
  </si>
  <si>
    <t>解决2018年10-12月院内维护经费</t>
  </si>
  <si>
    <t>解决脱贫攻坚验收经费</t>
  </si>
  <si>
    <t>县财政局</t>
  </si>
  <si>
    <t>解决扶贫迎检工作经费</t>
  </si>
  <si>
    <t>县宣传部</t>
  </si>
  <si>
    <t>增加2018年社科联工作经费</t>
  </si>
  <si>
    <t>县公安局</t>
  </si>
  <si>
    <t>2019年春节走访慰问经费（派出所走访慰问）</t>
  </si>
  <si>
    <t>解决综治维稳经费</t>
  </si>
  <si>
    <t>解决全国、省人大代表、政协委员民族服装设计制作经费</t>
  </si>
  <si>
    <t>解决市人大代表工作经费</t>
  </si>
  <si>
    <t>县委台湾工作办公室</t>
  </si>
  <si>
    <t>解决2019年春节对台工作特费</t>
  </si>
  <si>
    <t>县禁毒工作社会化办公室</t>
  </si>
  <si>
    <t>禁毒工作经费</t>
  </si>
  <si>
    <t>治县医疗生育保险管理局</t>
  </si>
  <si>
    <t>解决工作运转经费</t>
  </si>
  <si>
    <t>县平茶镇人民政府</t>
  </si>
  <si>
    <t>解决平茶镇自来水厂运行资金</t>
  </si>
  <si>
    <t>县老干局</t>
  </si>
  <si>
    <t>解决县关工委创建“五好”关工委工作经费</t>
  </si>
  <si>
    <t>县工商业联合会</t>
  </si>
  <si>
    <t>解决总商会执行委员会经费</t>
  </si>
  <si>
    <t>禁毒宣传工作经费</t>
  </si>
  <si>
    <t>县人力资源和社会保障局</t>
  </si>
  <si>
    <t>解决调整机关事业单位工作、离退休人员工资标准工作经费</t>
  </si>
  <si>
    <t>县农业局</t>
  </si>
  <si>
    <t>增拨农业局工作经费</t>
  </si>
  <si>
    <t>县发展和改革局</t>
  </si>
  <si>
    <t>解决发改工作经费</t>
  </si>
  <si>
    <t>解决县关工委创建“五好”关工委工作经费（应拨2．6万元、2019年1月29日靖财预指【2019】55号已拨6仟，现补拨2万元）</t>
  </si>
  <si>
    <t>解决拖欠农民工工资</t>
  </si>
  <si>
    <t>县档案局</t>
  </si>
  <si>
    <t>解决档案馆工作经费</t>
  </si>
  <si>
    <t>省市领导来靖调研经费</t>
  </si>
  <si>
    <t>解决政研工作经费</t>
  </si>
  <si>
    <t>县政法委</t>
  </si>
  <si>
    <t>解决从领导岗位退二线干部工作经费（杨正球、商万彪，县委常委会会议纪要【2015】12号）</t>
  </si>
  <si>
    <t>县安监局</t>
  </si>
  <si>
    <t>解决安全生产和应急管理工作经费（机构改革合并）</t>
  </si>
  <si>
    <t>解决安全生产工作经费</t>
  </si>
  <si>
    <t>县移民局</t>
  </si>
  <si>
    <t>解决金麦水库高桥安置点旱地配置费用</t>
  </si>
  <si>
    <t>合 计</t>
  </si>
  <si>
    <t>附件2-8   靖州县2019年1-6月预备费支出明细表</t>
  </si>
  <si>
    <t>摘        要</t>
  </si>
  <si>
    <t>县信访局</t>
  </si>
  <si>
    <t>解决反恐前端智能设备安装资金 靖反恐办[2018]6号</t>
  </si>
  <si>
    <t>解决2018年到市、省、进京值班劝返维稳工作经费</t>
  </si>
  <si>
    <t>解决横江桥沙堆村3组国防用地补偿资金</t>
  </si>
  <si>
    <t>县市场和质量监督管理局</t>
  </si>
  <si>
    <t>解决非洲猪瘟疫情冷冻肉制品处置专项经费</t>
  </si>
  <si>
    <t>解决信访维稳、应急劝返、办理中央和省巡视组及暗访组交办工作经费</t>
  </si>
  <si>
    <t>解决非洲猪瘟防控工作经费</t>
  </si>
  <si>
    <t>县畜牧局</t>
  </si>
  <si>
    <t>解决泔水处理及非洲猪瘟排查工作经费</t>
  </si>
  <si>
    <t>2018年非洲猪瘟防控经费</t>
  </si>
  <si>
    <t>解决大堡子“02．03”命案侦破经费</t>
  </si>
  <si>
    <t>解决私屠滥宰整治经费</t>
  </si>
  <si>
    <t>2019年住京维稳劝返专项经费（根据怀信办发【2018】6号要求）</t>
  </si>
  <si>
    <t>县疾病预防控制中心</t>
  </si>
  <si>
    <t>2019年春季学校流感等传染病防治工作经费</t>
  </si>
  <si>
    <t>解决“扫黑除恶”、“百日会战”专项行动工作经费</t>
  </si>
  <si>
    <t>解决依法规范信访次序宣传经费</t>
  </si>
  <si>
    <t>县交通局</t>
  </si>
  <si>
    <t>靖州火车站2019年春运期间增派安保人员经费（含靖州站派出所费用）</t>
  </si>
  <si>
    <t>县渠阳镇人民政府</t>
  </si>
  <si>
    <t>解决渠阳便民服务中心葫芦坪河道整治经费</t>
  </si>
  <si>
    <t>解决全国两会特护期间驻京和驻怀维稳劝返工作经费</t>
  </si>
  <si>
    <t>解决拆除金麦水库水上乐园维稳工作经费</t>
  </si>
  <si>
    <t>县玉麟庵市场管委会</t>
  </si>
  <si>
    <t>解决市场安全隐患资金</t>
  </si>
  <si>
    <t>解决扫黑除恶专项斗争工作经费</t>
  </si>
  <si>
    <t>县太阳坪乡人民政府</t>
  </si>
  <si>
    <t>解决扫黑除恶、安全生产专项工作经费</t>
  </si>
  <si>
    <t>县农业农村局</t>
  </si>
  <si>
    <t>解决国家环保督查环境治理经费（县两家蛋鸡场退养补偿经费）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</si>
</sst>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\ "/>
    <numFmt numFmtId="178" formatCode="#,##0_ ;[Red]\-#,##0\ "/>
    <numFmt numFmtId="179" formatCode="#,##0_ "/>
    <numFmt numFmtId="180" formatCode="#,##0.00_);[Red]\(#,##0.00\)"/>
    <numFmt numFmtId="181" formatCode="0_);[Red]\(0\)"/>
    <numFmt numFmtId="182" formatCode="0.00;[Red]0.00"/>
    <numFmt numFmtId="183" formatCode="0.00_ "/>
    <numFmt numFmtId="184" formatCode="0;[Red]0"/>
    <numFmt numFmtId="185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b/>
      <sz val="12"/>
      <name val="黑体"/>
      <family val="3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楷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6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MS Gothic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7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3" fillId="17" borderId="6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8" fillId="22" borderId="0" applyNumberFormat="0" applyBorder="0" applyAlignment="0" applyProtection="0"/>
    <xf numFmtId="0" fontId="36" fillId="16" borderId="8" applyNumberFormat="0" applyAlignment="0" applyProtection="0"/>
    <xf numFmtId="0" fontId="33" fillId="7" borderId="5" applyNumberFormat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5" fillId="0" borderId="10" xfId="40" applyFont="1" applyFill="1" applyBorder="1" applyAlignment="1">
      <alignment horizontal="center" vertical="center"/>
      <protection/>
    </xf>
    <xf numFmtId="176" fontId="5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3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14" fillId="0" borderId="17" xfId="0" applyNumberFormat="1" applyFont="1" applyFill="1" applyBorder="1" applyAlignment="1">
      <alignment horizontal="center"/>
    </xf>
    <xf numFmtId="176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76" fontId="14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6" fontId="1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178" fontId="16" fillId="0" borderId="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178" fontId="18" fillId="24" borderId="17" xfId="0" applyNumberFormat="1" applyFont="1" applyFill="1" applyBorder="1" applyAlignment="1" applyProtection="1">
      <alignment horizontal="center" vertical="center" wrapText="1"/>
      <protection/>
    </xf>
    <xf numFmtId="178" fontId="18" fillId="24" borderId="10" xfId="0" applyNumberFormat="1" applyFont="1" applyFill="1" applyBorder="1" applyAlignment="1" applyProtection="1">
      <alignment horizontal="center" vertical="center" wrapText="1"/>
      <protection/>
    </xf>
    <xf numFmtId="10" fontId="18" fillId="24" borderId="10" xfId="0" applyNumberFormat="1" applyFont="1" applyFill="1" applyBorder="1" applyAlignment="1" applyProtection="1">
      <alignment horizontal="center" vertical="center" wrapText="1"/>
      <protection/>
    </xf>
    <xf numFmtId="178" fontId="18" fillId="24" borderId="1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center"/>
      <protection/>
    </xf>
    <xf numFmtId="179" fontId="12" fillId="0" borderId="10" xfId="0" applyNumberFormat="1" applyFont="1" applyFill="1" applyBorder="1" applyAlignment="1" applyProtection="1">
      <alignment horizontal="right" vertical="center" wrapText="1"/>
      <protection/>
    </xf>
    <xf numFmtId="179" fontId="12" fillId="0" borderId="10" xfId="0" applyNumberFormat="1" applyFont="1" applyFill="1" applyBorder="1" applyAlignment="1" applyProtection="1">
      <alignment horizontal="center" vertical="center" wrapText="1"/>
      <protection/>
    </xf>
    <xf numFmtId="1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179" fontId="12" fillId="0" borderId="17" xfId="0" applyNumberFormat="1" applyFont="1" applyFill="1" applyBorder="1" applyAlignment="1" applyProtection="1">
      <alignment horizontal="center" vertical="center" wrapText="1"/>
      <protection/>
    </xf>
    <xf numFmtId="179" fontId="12" fillId="0" borderId="18" xfId="0" applyNumberFormat="1" applyFont="1" applyFill="1" applyBorder="1" applyAlignment="1" applyProtection="1">
      <alignment horizontal="right" vertical="center" wrapText="1"/>
      <protection/>
    </xf>
    <xf numFmtId="179" fontId="12" fillId="0" borderId="18" xfId="0" applyNumberFormat="1" applyFont="1" applyFill="1" applyBorder="1" applyAlignment="1" applyProtection="1">
      <alignment horizontal="center" vertical="center" wrapText="1"/>
      <protection/>
    </xf>
    <xf numFmtId="179" fontId="12" fillId="0" borderId="20" xfId="0" applyNumberFormat="1" applyFont="1" applyFill="1" applyBorder="1" applyAlignment="1" applyProtection="1">
      <alignment horizontal="right" vertical="center" wrapText="1"/>
      <protection/>
    </xf>
    <xf numFmtId="179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179" fontId="12" fillId="0" borderId="10" xfId="0" applyNumberFormat="1" applyFont="1" applyFill="1" applyBorder="1" applyAlignment="1" applyProtection="1">
      <alignment horizontal="right" vertical="center"/>
      <protection/>
    </xf>
    <xf numFmtId="179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79" fontId="9" fillId="0" borderId="11" xfId="0" applyNumberFormat="1" applyFont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Fill="1" applyBorder="1" applyAlignment="1" applyProtection="1">
      <alignment horizontal="center" vertical="center"/>
      <protection/>
    </xf>
    <xf numFmtId="178" fontId="12" fillId="0" borderId="13" xfId="0" applyNumberFormat="1" applyFont="1" applyFill="1" applyBorder="1" applyAlignment="1" applyProtection="1">
      <alignment horizontal="center" vertical="center"/>
      <protection/>
    </xf>
    <xf numFmtId="178" fontId="12" fillId="0" borderId="14" xfId="0" applyNumberFormat="1" applyFont="1" applyFill="1" applyBorder="1" applyAlignment="1" applyProtection="1">
      <alignment horizontal="center" vertical="center"/>
      <protection/>
    </xf>
    <xf numFmtId="179" fontId="12" fillId="24" borderId="1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78" fontId="0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178" fontId="16" fillId="0" borderId="0" xfId="0" applyNumberFormat="1" applyFont="1" applyFill="1" applyAlignment="1" applyProtection="1">
      <alignment/>
      <protection/>
    </xf>
    <xf numFmtId="10" fontId="16" fillId="0" borderId="0" xfId="0" applyNumberFormat="1" applyFont="1" applyFill="1" applyAlignment="1" applyProtection="1">
      <alignment/>
      <protection/>
    </xf>
    <xf numFmtId="178" fontId="3" fillId="0" borderId="0" xfId="0" applyNumberFormat="1" applyFont="1" applyFill="1" applyAlignment="1" applyProtection="1">
      <alignment horizontal="right"/>
      <protection/>
    </xf>
    <xf numFmtId="178" fontId="12" fillId="0" borderId="14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Alignment="1">
      <alignment horizontal="center"/>
    </xf>
    <xf numFmtId="179" fontId="0" fillId="0" borderId="18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 horizontal="center"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24" borderId="10" xfId="0" applyNumberFormat="1" applyFont="1" applyFill="1" applyBorder="1" applyAlignment="1" applyProtection="1">
      <alignment horizontal="right" vertical="center" wrapText="1"/>
      <protection/>
    </xf>
    <xf numFmtId="179" fontId="12" fillId="24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19" fillId="24" borderId="16" xfId="0" applyNumberFormat="1" applyFont="1" applyFill="1" applyBorder="1" applyAlignment="1" applyProtection="1">
      <alignment vertical="center"/>
      <protection/>
    </xf>
    <xf numFmtId="181" fontId="20" fillId="24" borderId="16" xfId="0" applyNumberFormat="1" applyFont="1" applyFill="1" applyBorder="1" applyAlignment="1" applyProtection="1">
      <alignment vertical="center"/>
      <protection/>
    </xf>
    <xf numFmtId="181" fontId="3" fillId="24" borderId="22" xfId="0" applyNumberFormat="1" applyFont="1" applyFill="1" applyBorder="1" applyAlignment="1" applyProtection="1">
      <alignment/>
      <protection/>
    </xf>
    <xf numFmtId="181" fontId="21" fillId="24" borderId="16" xfId="0" applyNumberFormat="1" applyFont="1" applyFill="1" applyBorder="1" applyAlignment="1" applyProtection="1">
      <alignment horizontal="right" vertical="center"/>
      <protection/>
    </xf>
    <xf numFmtId="179" fontId="21" fillId="24" borderId="22" xfId="0" applyNumberFormat="1" applyFont="1" applyFill="1" applyBorder="1" applyAlignment="1" applyProtection="1">
      <alignment horizontal="left" vertical="center"/>
      <protection/>
    </xf>
    <xf numFmtId="181" fontId="13" fillId="24" borderId="16" xfId="0" applyNumberFormat="1" applyFont="1" applyFill="1" applyBorder="1" applyAlignment="1" applyProtection="1">
      <alignment horizontal="left" vertical="center"/>
      <protection/>
    </xf>
    <xf numFmtId="0" fontId="22" fillId="24" borderId="23" xfId="0" applyNumberFormat="1" applyFont="1" applyFill="1" applyBorder="1" applyAlignment="1" applyProtection="1">
      <alignment horizontal="center" vertical="center"/>
      <protection/>
    </xf>
    <xf numFmtId="181" fontId="22" fillId="24" borderId="24" xfId="0" applyNumberFormat="1" applyFont="1" applyFill="1" applyBorder="1" applyAlignment="1" applyProtection="1">
      <alignment horizontal="center" vertical="center" wrapText="1"/>
      <protection/>
    </xf>
    <xf numFmtId="181" fontId="22" fillId="24" borderId="17" xfId="0" applyNumberFormat="1" applyFont="1" applyFill="1" applyBorder="1" applyAlignment="1" applyProtection="1">
      <alignment horizontal="center" vertical="center" wrapText="1"/>
      <protection/>
    </xf>
    <xf numFmtId="181" fontId="22" fillId="24" borderId="25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0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24" borderId="26" xfId="0" applyNumberFormat="1" applyFont="1" applyFill="1" applyBorder="1" applyAlignment="1" applyProtection="1">
      <alignment horizontal="left"/>
      <protection/>
    </xf>
    <xf numFmtId="179" fontId="6" fillId="0" borderId="10" xfId="0" applyNumberFormat="1" applyFont="1" applyBorder="1" applyAlignment="1">
      <alignment horizontal="center"/>
    </xf>
    <xf numFmtId="182" fontId="6" fillId="0" borderId="10" xfId="0" applyNumberFormat="1" applyFont="1" applyFill="1" applyBorder="1" applyAlignment="1" applyProtection="1">
      <alignment horizontal="center"/>
      <protection/>
    </xf>
    <xf numFmtId="179" fontId="6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179" fontId="3" fillId="24" borderId="27" xfId="0" applyNumberFormat="1" applyFont="1" applyFill="1" applyBorder="1" applyAlignment="1" applyProtection="1">
      <alignment horizontal="left"/>
      <protection/>
    </xf>
    <xf numFmtId="179" fontId="3" fillId="0" borderId="10" xfId="0" applyNumberFormat="1" applyFont="1" applyBorder="1" applyAlignment="1">
      <alignment horizontal="center"/>
    </xf>
    <xf numFmtId="182" fontId="3" fillId="0" borderId="10" xfId="0" applyNumberFormat="1" applyFont="1" applyFill="1" applyBorder="1" applyAlignment="1" applyProtection="1">
      <alignment horizontal="center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83" fontId="3" fillId="0" borderId="10" xfId="0" applyNumberFormat="1" applyFont="1" applyFill="1" applyBorder="1" applyAlignment="1" applyProtection="1">
      <alignment horizontal="center"/>
      <protection/>
    </xf>
    <xf numFmtId="179" fontId="3" fillId="24" borderId="27" xfId="0" applyNumberFormat="1" applyFont="1" applyFill="1" applyBorder="1" applyAlignment="1" applyProtection="1">
      <alignment/>
      <protection/>
    </xf>
    <xf numFmtId="0" fontId="13" fillId="24" borderId="23" xfId="0" applyNumberFormat="1" applyFont="1" applyFill="1" applyBorder="1" applyAlignment="1" applyProtection="1">
      <alignment vertical="center"/>
      <protection/>
    </xf>
    <xf numFmtId="179" fontId="13" fillId="24" borderId="23" xfId="0" applyNumberFormat="1" applyFont="1" applyFill="1" applyBorder="1" applyAlignment="1" applyProtection="1">
      <alignment horizontal="center"/>
      <protection/>
    </xf>
    <xf numFmtId="179" fontId="6" fillId="24" borderId="27" xfId="0" applyNumberFormat="1" applyFont="1" applyFill="1" applyBorder="1" applyAlignment="1" applyProtection="1">
      <alignment horizontal="left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24" fillId="0" borderId="0" xfId="0" applyFont="1" applyAlignment="1">
      <alignment/>
    </xf>
    <xf numFmtId="179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 horizontal="right"/>
    </xf>
    <xf numFmtId="0" fontId="25" fillId="0" borderId="22" xfId="0" applyFont="1" applyFill="1" applyBorder="1" applyAlignment="1">
      <alignment/>
    </xf>
    <xf numFmtId="179" fontId="25" fillId="0" borderId="22" xfId="0" applyNumberFormat="1" applyFont="1" applyFill="1" applyBorder="1" applyAlignment="1">
      <alignment/>
    </xf>
    <xf numFmtId="183" fontId="25" fillId="0" borderId="22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 horizontal="center" wrapText="1"/>
      <protection locked="0"/>
    </xf>
    <xf numFmtId="183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17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79" fontId="6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/>
      <protection locked="0"/>
    </xf>
    <xf numFmtId="179" fontId="0" fillId="0" borderId="10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/>
    </xf>
    <xf numFmtId="0" fontId="26" fillId="0" borderId="0" xfId="0" applyFont="1" applyAlignment="1">
      <alignment vertical="center"/>
    </xf>
    <xf numFmtId="18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83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83" fontId="5" fillId="0" borderId="2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right"/>
      <protection/>
    </xf>
    <xf numFmtId="183" fontId="6" fillId="0" borderId="10" xfId="0" applyNumberFormat="1" applyFont="1" applyFill="1" applyBorder="1" applyAlignment="1" applyProtection="1">
      <alignment horizontal="right"/>
      <protection/>
    </xf>
    <xf numFmtId="1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10" fontId="6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179" fontId="3" fillId="0" borderId="10" xfId="0" applyNumberFormat="1" applyFont="1" applyFill="1" applyBorder="1" applyAlignment="1" applyProtection="1">
      <alignment horizontal="right"/>
      <protection locked="0"/>
    </xf>
    <xf numFmtId="179" fontId="3" fillId="0" borderId="10" xfId="0" applyNumberFormat="1" applyFont="1" applyFill="1" applyBorder="1" applyAlignment="1" applyProtection="1">
      <alignment horizontal="right"/>
      <protection/>
    </xf>
    <xf numFmtId="183" fontId="3" fillId="0" borderId="10" xfId="0" applyNumberFormat="1" applyFont="1" applyFill="1" applyBorder="1" applyAlignment="1" applyProtection="1">
      <alignment horizontal="right"/>
      <protection/>
    </xf>
    <xf numFmtId="10" fontId="3" fillId="0" borderId="10" xfId="0" applyNumberFormat="1" applyFont="1" applyFill="1" applyBorder="1" applyAlignment="1" applyProtection="1">
      <alignment/>
      <protection/>
    </xf>
    <xf numFmtId="179" fontId="6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79" fontId="2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79" fontId="2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179" fontId="13" fillId="0" borderId="10" xfId="0" applyNumberFormat="1" applyFont="1" applyFill="1" applyBorder="1" applyAlignment="1" applyProtection="1">
      <alignment horizontal="center" wrapText="1"/>
      <protection/>
    </xf>
    <xf numFmtId="179" fontId="25" fillId="0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 applyProtection="1">
      <alignment horizontal="justify"/>
      <protection locked="0"/>
    </xf>
    <xf numFmtId="183" fontId="2" fillId="0" borderId="10" xfId="0" applyNumberFormat="1" applyFon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/>
    </xf>
    <xf numFmtId="179" fontId="25" fillId="0" borderId="22" xfId="0" applyNumberFormat="1" applyFont="1" applyFill="1" applyBorder="1" applyAlignment="1">
      <alignment horizontal="left"/>
    </xf>
    <xf numFmtId="179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79" fontId="25" fillId="0" borderId="10" xfId="0" applyNumberFormat="1" applyFont="1" applyFill="1" applyBorder="1" applyAlignment="1" applyProtection="1">
      <alignment horizontal="center" vertical="center"/>
      <protection locked="0"/>
    </xf>
    <xf numFmtId="179" fontId="25" fillId="0" borderId="17" xfId="0" applyNumberFormat="1" applyFont="1" applyFill="1" applyBorder="1" applyAlignment="1" applyProtection="1">
      <alignment horizontal="center" vertical="center"/>
      <protection locked="0"/>
    </xf>
    <xf numFmtId="179" fontId="25" fillId="0" borderId="18" xfId="0" applyNumberFormat="1" applyFont="1" applyFill="1" applyBorder="1" applyAlignment="1" applyProtection="1">
      <alignment horizontal="center" vertical="center"/>
      <protection locked="0"/>
    </xf>
    <xf numFmtId="183" fontId="25" fillId="0" borderId="17" xfId="0" applyNumberFormat="1" applyFont="1" applyFill="1" applyBorder="1" applyAlignment="1" applyProtection="1">
      <alignment horizontal="center" vertical="center"/>
      <protection locked="0"/>
    </xf>
    <xf numFmtId="183" fontId="25" fillId="0" borderId="18" xfId="0" applyNumberFormat="1" applyFont="1" applyFill="1" applyBorder="1" applyAlignment="1" applyProtection="1">
      <alignment horizontal="center" vertical="center"/>
      <protection locked="0"/>
    </xf>
    <xf numFmtId="17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83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185" fontId="5" fillId="0" borderId="17" xfId="0" applyNumberFormat="1" applyFont="1" applyFill="1" applyBorder="1" applyAlignment="1" applyProtection="1">
      <alignment horizontal="center" vertical="center"/>
      <protection locked="0"/>
    </xf>
    <xf numFmtId="18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179" fontId="8" fillId="24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7" fillId="24" borderId="19" xfId="0" applyNumberFormat="1" applyFont="1" applyFill="1" applyBorder="1" applyAlignment="1" applyProtection="1">
      <alignment horizontal="center" vertical="center"/>
      <protection/>
    </xf>
    <xf numFmtId="0" fontId="17" fillId="24" borderId="14" xfId="0" applyNumberFormat="1" applyFont="1" applyFill="1" applyBorder="1" applyAlignment="1" applyProtection="1">
      <alignment horizontal="center" vertical="center"/>
      <protection/>
    </xf>
    <xf numFmtId="10" fontId="17" fillId="24" borderId="13" xfId="0" applyNumberFormat="1" applyFont="1" applyFill="1" applyBorder="1" applyAlignment="1" applyProtection="1">
      <alignment horizontal="center" vertical="center"/>
      <protection/>
    </xf>
    <xf numFmtId="178" fontId="17" fillId="24" borderId="19" xfId="0" applyNumberFormat="1" applyFont="1" applyFill="1" applyBorder="1" applyAlignment="1" applyProtection="1">
      <alignment horizontal="center" vertical="center"/>
      <protection/>
    </xf>
    <xf numFmtId="178" fontId="17" fillId="24" borderId="14" xfId="0" applyNumberFormat="1" applyFont="1" applyFill="1" applyBorder="1" applyAlignment="1" applyProtection="1">
      <alignment horizontal="center" vertical="center"/>
      <protection/>
    </xf>
    <xf numFmtId="178" fontId="17" fillId="24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9" fontId="6" fillId="25" borderId="10" xfId="0" applyNumberFormat="1" applyFont="1" applyFill="1" applyBorder="1" applyAlignment="1" applyProtection="1">
      <alignment horizontal="center"/>
      <protection locked="0"/>
    </xf>
    <xf numFmtId="179" fontId="6" fillId="25" borderId="10" xfId="0" applyNumberFormat="1" applyFont="1" applyFill="1" applyBorder="1" applyAlignment="1" applyProtection="1">
      <alignment horizontal="center"/>
      <protection/>
    </xf>
    <xf numFmtId="183" fontId="6" fillId="25" borderId="10" xfId="0" applyNumberFormat="1" applyFont="1" applyFill="1" applyBorder="1" applyAlignment="1" applyProtection="1">
      <alignment horizontal="center"/>
      <protection/>
    </xf>
    <xf numFmtId="185" fontId="3" fillId="25" borderId="10" xfId="0" applyNumberFormat="1" applyFont="1" applyFill="1" applyBorder="1" applyAlignment="1" applyProtection="1">
      <alignment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9"/>
  <sheetViews>
    <sheetView zoomScalePageLayoutView="0" workbookViewId="0" topLeftCell="A34">
      <selection activeCell="D16" sqref="D16"/>
    </sheetView>
  </sheetViews>
  <sheetFormatPr defaultColWidth="8.75390625" defaultRowHeight="14.25"/>
  <cols>
    <col min="1" max="1" width="32.00390625" style="15" customWidth="1"/>
    <col min="2" max="2" width="11.50390625" style="131" customWidth="1"/>
    <col min="3" max="3" width="10.375" style="131" customWidth="1"/>
    <col min="4" max="4" width="11.00390625" style="132" customWidth="1"/>
    <col min="5" max="5" width="9.50390625" style="133" customWidth="1"/>
    <col min="6" max="6" width="11.00390625" style="132" customWidth="1"/>
    <col min="7" max="32" width="9.00390625" style="15" bestFit="1" customWidth="1"/>
    <col min="33" max="224" width="8.75390625" style="15" customWidth="1"/>
    <col min="225" max="248" width="9.00390625" style="15" bestFit="1" customWidth="1"/>
  </cols>
  <sheetData>
    <row r="1" spans="1:6" s="128" customFormat="1" ht="24" customHeight="1">
      <c r="A1" s="206" t="s">
        <v>0</v>
      </c>
      <c r="B1" s="207"/>
      <c r="C1" s="207"/>
      <c r="D1" s="208"/>
      <c r="E1" s="207"/>
      <c r="F1" s="208"/>
    </row>
    <row r="2" spans="1:6" s="129" customFormat="1" ht="21" customHeight="1">
      <c r="A2" s="209"/>
      <c r="B2" s="210"/>
      <c r="C2" s="135"/>
      <c r="D2" s="136"/>
      <c r="E2" s="211" t="s">
        <v>1</v>
      </c>
      <c r="F2" s="212"/>
    </row>
    <row r="3" spans="1:6" s="129" customFormat="1" ht="14.25" customHeight="1">
      <c r="A3" s="213" t="s">
        <v>2</v>
      </c>
      <c r="B3" s="214" t="s">
        <v>3</v>
      </c>
      <c r="C3" s="215" t="s">
        <v>4</v>
      </c>
      <c r="D3" s="217" t="s">
        <v>5</v>
      </c>
      <c r="E3" s="219" t="s">
        <v>6</v>
      </c>
      <c r="F3" s="220" t="s">
        <v>7</v>
      </c>
    </row>
    <row r="4" spans="1:6" s="129" customFormat="1" ht="14.25" customHeight="1">
      <c r="A4" s="213"/>
      <c r="B4" s="214"/>
      <c r="C4" s="216"/>
      <c r="D4" s="218"/>
      <c r="E4" s="216"/>
      <c r="F4" s="218"/>
    </row>
    <row r="5" spans="1:248" s="184" customFormat="1" ht="19.5" customHeight="1">
      <c r="A5" s="141" t="s">
        <v>8</v>
      </c>
      <c r="B5" s="150">
        <v>55376</v>
      </c>
      <c r="C5" s="116">
        <v>24660</v>
      </c>
      <c r="D5" s="117">
        <f>C5/B5*100</f>
        <v>44.53192718867379</v>
      </c>
      <c r="E5" s="116">
        <v>27206</v>
      </c>
      <c r="F5" s="117">
        <f aca="true" t="shared" si="0" ref="F5:F10">(C5-E5)/E5*100</f>
        <v>-9.358229802249504</v>
      </c>
      <c r="G5" s="187"/>
      <c r="H5" s="188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</row>
    <row r="6" spans="1:248" s="129" customFormat="1" ht="19.5" customHeight="1">
      <c r="A6" s="178" t="s">
        <v>9</v>
      </c>
      <c r="B6" s="189">
        <v>49341</v>
      </c>
      <c r="C6" s="121">
        <v>19316</v>
      </c>
      <c r="D6" s="122">
        <f>C6/B6*100</f>
        <v>39.14797024786689</v>
      </c>
      <c r="E6" s="121">
        <v>22227</v>
      </c>
      <c r="F6" s="122">
        <f t="shared" si="0"/>
        <v>-13.096684212894228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</row>
    <row r="7" spans="1:248" s="129" customFormat="1" ht="19.5" customHeight="1">
      <c r="A7" s="178" t="s">
        <v>10</v>
      </c>
      <c r="B7" s="146">
        <v>6035</v>
      </c>
      <c r="C7" s="121">
        <v>5344</v>
      </c>
      <c r="D7" s="122">
        <f>C7/B7*100</f>
        <v>88.55012427506213</v>
      </c>
      <c r="E7" s="121">
        <v>4979</v>
      </c>
      <c r="F7" s="122">
        <f t="shared" si="0"/>
        <v>7.330789315123519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</row>
    <row r="8" spans="1:248" s="184" customFormat="1" ht="19.5" customHeight="1">
      <c r="A8" s="144" t="s">
        <v>11</v>
      </c>
      <c r="B8" s="256">
        <v>32076</v>
      </c>
      <c r="C8" s="257">
        <v>16219</v>
      </c>
      <c r="D8" s="258">
        <f>C8/B8*100</f>
        <v>50.56428482354408</v>
      </c>
      <c r="E8" s="257">
        <v>16011</v>
      </c>
      <c r="F8" s="258">
        <f t="shared" si="0"/>
        <v>1.2991068640309789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</row>
    <row r="9" spans="1:248" s="185" customFormat="1" ht="19.5" customHeight="1">
      <c r="A9" s="191" t="s">
        <v>12</v>
      </c>
      <c r="B9" s="150">
        <v>24300</v>
      </c>
      <c r="C9" s="116">
        <v>10318</v>
      </c>
      <c r="D9" s="122">
        <f>C9/B9*100</f>
        <v>42.46090534979424</v>
      </c>
      <c r="E9" s="192">
        <v>10170</v>
      </c>
      <c r="F9" s="117">
        <f t="shared" si="0"/>
        <v>1.455260570304818</v>
      </c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</row>
    <row r="10" spans="1:248" s="129" customFormat="1" ht="19.5" customHeight="1">
      <c r="A10" s="147" t="s">
        <v>13</v>
      </c>
      <c r="B10" s="146">
        <v>9691</v>
      </c>
      <c r="C10" s="121">
        <v>3295</v>
      </c>
      <c r="D10" s="122">
        <f aca="true" t="shared" si="1" ref="D10:D27">C10/B10*100</f>
        <v>34.00061913115262</v>
      </c>
      <c r="E10" s="194">
        <v>4331</v>
      </c>
      <c r="F10" s="122">
        <f t="shared" si="0"/>
        <v>-23.920572616024014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</row>
    <row r="11" spans="1:248" s="129" customFormat="1" ht="19.5" customHeight="1">
      <c r="A11" s="147" t="s">
        <v>14</v>
      </c>
      <c r="B11" s="146"/>
      <c r="C11" s="121"/>
      <c r="D11" s="122"/>
      <c r="E11" s="194">
        <v>58</v>
      </c>
      <c r="F11" s="122">
        <f aca="true" t="shared" si="2" ref="F11:F24">(C11-E11)/E11*100</f>
        <v>-100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</row>
    <row r="12" spans="1:248" s="129" customFormat="1" ht="19.5" customHeight="1">
      <c r="A12" s="145" t="s">
        <v>15</v>
      </c>
      <c r="B12" s="146">
        <v>2033</v>
      </c>
      <c r="C12" s="121">
        <v>736</v>
      </c>
      <c r="D12" s="122">
        <f t="shared" si="1"/>
        <v>36.20265617314314</v>
      </c>
      <c r="E12" s="194">
        <v>893</v>
      </c>
      <c r="F12" s="122">
        <f t="shared" si="2"/>
        <v>-17.581187010078388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</row>
    <row r="13" spans="1:248" s="129" customFormat="1" ht="19.5" customHeight="1">
      <c r="A13" s="147" t="s">
        <v>16</v>
      </c>
      <c r="B13" s="146">
        <v>759</v>
      </c>
      <c r="C13" s="121">
        <v>245</v>
      </c>
      <c r="D13" s="122">
        <f t="shared" si="1"/>
        <v>32.27931488801054</v>
      </c>
      <c r="E13" s="194">
        <v>567</v>
      </c>
      <c r="F13" s="122">
        <f t="shared" si="2"/>
        <v>-56.79012345679012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</row>
    <row r="14" spans="1:248" s="129" customFormat="1" ht="19.5" customHeight="1">
      <c r="A14" s="147" t="s">
        <v>17</v>
      </c>
      <c r="B14" s="146">
        <v>244</v>
      </c>
      <c r="C14" s="121">
        <v>109</v>
      </c>
      <c r="D14" s="122">
        <f t="shared" si="1"/>
        <v>44.67213114754098</v>
      </c>
      <c r="E14" s="194">
        <v>90</v>
      </c>
      <c r="F14" s="122">
        <f t="shared" si="2"/>
        <v>21.11111111111111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</row>
    <row r="15" spans="1:248" s="129" customFormat="1" ht="19.5" customHeight="1">
      <c r="A15" s="147" t="s">
        <v>18</v>
      </c>
      <c r="B15" s="146">
        <v>1430</v>
      </c>
      <c r="C15" s="121">
        <v>457</v>
      </c>
      <c r="D15" s="122">
        <f t="shared" si="1"/>
        <v>31.95804195804196</v>
      </c>
      <c r="E15" s="194">
        <v>674</v>
      </c>
      <c r="F15" s="122">
        <f t="shared" si="2"/>
        <v>-32.195845697329375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</row>
    <row r="16" spans="1:248" s="129" customFormat="1" ht="19.5" customHeight="1">
      <c r="A16" s="147" t="s">
        <v>19</v>
      </c>
      <c r="B16" s="146">
        <v>616</v>
      </c>
      <c r="C16" s="121">
        <v>305</v>
      </c>
      <c r="D16" s="122">
        <f t="shared" si="1"/>
        <v>49.51298701298701</v>
      </c>
      <c r="E16" s="194">
        <v>209</v>
      </c>
      <c r="F16" s="122">
        <f t="shared" si="2"/>
        <v>45.933014354066984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</row>
    <row r="17" spans="1:248" s="129" customFormat="1" ht="19.5" customHeight="1">
      <c r="A17" s="147" t="s">
        <v>20</v>
      </c>
      <c r="B17" s="146">
        <v>248</v>
      </c>
      <c r="C17" s="121">
        <v>105</v>
      </c>
      <c r="D17" s="122">
        <f t="shared" si="1"/>
        <v>42.33870967741936</v>
      </c>
      <c r="E17" s="194">
        <v>97</v>
      </c>
      <c r="F17" s="122">
        <f t="shared" si="2"/>
        <v>8.24742268041237</v>
      </c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</row>
    <row r="18" spans="1:248" s="129" customFormat="1" ht="19.5" customHeight="1">
      <c r="A18" s="147" t="s">
        <v>21</v>
      </c>
      <c r="B18" s="146">
        <v>584</v>
      </c>
      <c r="C18" s="121">
        <v>142</v>
      </c>
      <c r="D18" s="122">
        <f t="shared" si="1"/>
        <v>24.315068493150687</v>
      </c>
      <c r="E18" s="194">
        <v>147</v>
      </c>
      <c r="F18" s="122">
        <f t="shared" si="2"/>
        <v>-3.4013605442176873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</row>
    <row r="19" spans="1:248" s="129" customFormat="1" ht="19.5" customHeight="1">
      <c r="A19" s="147" t="s">
        <v>22</v>
      </c>
      <c r="B19" s="146">
        <v>3372</v>
      </c>
      <c r="C19" s="121">
        <v>2132</v>
      </c>
      <c r="D19" s="122">
        <f t="shared" si="1"/>
        <v>63.22657176749703</v>
      </c>
      <c r="E19" s="194">
        <v>874</v>
      </c>
      <c r="F19" s="122">
        <f t="shared" si="2"/>
        <v>143.93592677345538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</row>
    <row r="20" spans="1:248" s="129" customFormat="1" ht="19.5" customHeight="1">
      <c r="A20" s="147" t="s">
        <v>23</v>
      </c>
      <c r="B20" s="146">
        <v>460</v>
      </c>
      <c r="C20" s="121">
        <v>222</v>
      </c>
      <c r="D20" s="122">
        <f t="shared" si="1"/>
        <v>48.26086956521739</v>
      </c>
      <c r="E20" s="194">
        <v>208</v>
      </c>
      <c r="F20" s="122">
        <f t="shared" si="2"/>
        <v>6.730769230769231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</row>
    <row r="21" spans="1:248" s="129" customFormat="1" ht="19.5" customHeight="1">
      <c r="A21" s="147" t="s">
        <v>24</v>
      </c>
      <c r="B21" s="146">
        <v>992</v>
      </c>
      <c r="C21" s="121">
        <v>693</v>
      </c>
      <c r="D21" s="122">
        <f t="shared" si="1"/>
        <v>69.85887096774194</v>
      </c>
      <c r="E21" s="194">
        <v>824</v>
      </c>
      <c r="F21" s="122">
        <f t="shared" si="2"/>
        <v>-15.898058252427186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</row>
    <row r="22" spans="1:248" s="129" customFormat="1" ht="19.5" customHeight="1">
      <c r="A22" s="147" t="s">
        <v>25</v>
      </c>
      <c r="B22" s="146">
        <v>3506</v>
      </c>
      <c r="C22" s="121">
        <v>1660</v>
      </c>
      <c r="D22" s="122">
        <f t="shared" si="1"/>
        <v>47.34740444951512</v>
      </c>
      <c r="E22" s="194">
        <v>1169</v>
      </c>
      <c r="F22" s="122">
        <f t="shared" si="2"/>
        <v>42.00171086398631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</row>
    <row r="23" spans="1:248" s="129" customFormat="1" ht="19.5" customHeight="1">
      <c r="A23" s="147" t="s">
        <v>26</v>
      </c>
      <c r="B23" s="146">
        <v>268</v>
      </c>
      <c r="C23" s="121">
        <v>0</v>
      </c>
      <c r="D23" s="122">
        <f t="shared" si="1"/>
        <v>0</v>
      </c>
      <c r="E23" s="194"/>
      <c r="F23" s="122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</row>
    <row r="24" spans="1:248" s="129" customFormat="1" ht="19.5" customHeight="1">
      <c r="A24" s="147" t="s">
        <v>27</v>
      </c>
      <c r="B24" s="195">
        <v>97</v>
      </c>
      <c r="C24" s="121">
        <v>46</v>
      </c>
      <c r="D24" s="122">
        <f t="shared" si="1"/>
        <v>47.42268041237113</v>
      </c>
      <c r="E24" s="163">
        <v>29</v>
      </c>
      <c r="F24" s="122">
        <f t="shared" si="2"/>
        <v>58.620689655172406</v>
      </c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  <c r="IL24" s="190"/>
      <c r="IM24" s="190"/>
      <c r="IN24" s="190"/>
    </row>
    <row r="25" spans="1:248" s="129" customFormat="1" ht="19.5" customHeight="1">
      <c r="A25" s="147" t="s">
        <v>28</v>
      </c>
      <c r="B25" s="195">
        <v>0</v>
      </c>
      <c r="C25" s="121">
        <v>171</v>
      </c>
      <c r="D25" s="122"/>
      <c r="E25" s="163"/>
      <c r="F25" s="122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</row>
    <row r="26" spans="1:248" s="186" customFormat="1" ht="19.5" customHeight="1">
      <c r="A26" s="144" t="s">
        <v>29</v>
      </c>
      <c r="B26" s="116">
        <v>7776</v>
      </c>
      <c r="C26" s="116">
        <v>5901</v>
      </c>
      <c r="D26" s="117">
        <f t="shared" si="1"/>
        <v>75.88734567901234</v>
      </c>
      <c r="E26" s="192">
        <v>5841</v>
      </c>
      <c r="F26" s="117">
        <v>1.03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</row>
    <row r="27" spans="1:248" s="129" customFormat="1" ht="19.5" customHeight="1">
      <c r="A27" s="147" t="s">
        <v>30</v>
      </c>
      <c r="B27" s="121">
        <v>1665</v>
      </c>
      <c r="C27" s="121">
        <f>SUM(C28:C40)</f>
        <v>1812</v>
      </c>
      <c r="D27" s="122">
        <f t="shared" si="1"/>
        <v>108.82882882882883</v>
      </c>
      <c r="E27" s="194">
        <v>654</v>
      </c>
      <c r="F27" s="122">
        <v>34.403669724770644</v>
      </c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</row>
    <row r="28" spans="1:248" s="129" customFormat="1" ht="19.5" customHeight="1">
      <c r="A28" s="145" t="s">
        <v>31</v>
      </c>
      <c r="B28" s="146"/>
      <c r="C28" s="121"/>
      <c r="D28" s="122"/>
      <c r="E28" s="194"/>
      <c r="F28" s="122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</row>
    <row r="29" spans="1:248" s="129" customFormat="1" ht="19.5" customHeight="1">
      <c r="A29" s="145" t="s">
        <v>32</v>
      </c>
      <c r="B29" s="146"/>
      <c r="C29" s="121"/>
      <c r="D29" s="122"/>
      <c r="E29" s="194"/>
      <c r="F29" s="122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</row>
    <row r="30" spans="1:248" s="129" customFormat="1" ht="19.5" customHeight="1">
      <c r="A30" s="147" t="s">
        <v>33</v>
      </c>
      <c r="B30" s="146">
        <v>660</v>
      </c>
      <c r="C30" s="121">
        <v>267</v>
      </c>
      <c r="D30" s="122">
        <f>C30/B30*100</f>
        <v>40.45454545454545</v>
      </c>
      <c r="E30" s="194">
        <v>394</v>
      </c>
      <c r="F30" s="122">
        <f aca="true" t="shared" si="3" ref="F30:F49">(C30-E30)/E30*100</f>
        <v>-32.233502538071065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  <c r="IL30" s="190"/>
      <c r="IM30" s="190"/>
      <c r="IN30" s="190"/>
    </row>
    <row r="31" spans="1:248" s="129" customFormat="1" ht="19.5" customHeight="1">
      <c r="A31" s="145" t="s">
        <v>34</v>
      </c>
      <c r="B31" s="146"/>
      <c r="C31" s="121"/>
      <c r="D31" s="122"/>
      <c r="E31" s="194"/>
      <c r="F31" s="122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</row>
    <row r="32" spans="1:248" s="129" customFormat="1" ht="19.5" customHeight="1">
      <c r="A32" s="147" t="s">
        <v>35</v>
      </c>
      <c r="B32" s="146">
        <v>440</v>
      </c>
      <c r="C32" s="121">
        <v>179</v>
      </c>
      <c r="D32" s="122">
        <f>C32/B32*100</f>
        <v>40.68181818181818</v>
      </c>
      <c r="E32" s="194">
        <v>263</v>
      </c>
      <c r="F32" s="122">
        <f t="shared" si="3"/>
        <v>-31.93916349809886</v>
      </c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</row>
    <row r="33" spans="1:248" s="129" customFormat="1" ht="19.5" customHeight="1">
      <c r="A33" s="147" t="s">
        <v>36</v>
      </c>
      <c r="B33" s="146"/>
      <c r="C33" s="121"/>
      <c r="D33" s="122"/>
      <c r="E33" s="194"/>
      <c r="F33" s="122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</row>
    <row r="34" spans="1:248" s="129" customFormat="1" ht="19.5" customHeight="1">
      <c r="A34" s="147" t="s">
        <v>37</v>
      </c>
      <c r="B34" s="146">
        <v>160</v>
      </c>
      <c r="C34" s="197">
        <v>23</v>
      </c>
      <c r="D34" s="122">
        <f>C34/B34*100</f>
        <v>14.374999999999998</v>
      </c>
      <c r="E34" s="194">
        <v>96</v>
      </c>
      <c r="F34" s="122">
        <f t="shared" si="3"/>
        <v>-76.04166666666666</v>
      </c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</row>
    <row r="35" spans="1:248" s="129" customFormat="1" ht="19.5" customHeight="1">
      <c r="A35" s="147" t="s">
        <v>38</v>
      </c>
      <c r="B35" s="146">
        <v>50</v>
      </c>
      <c r="C35" s="121">
        <v>434</v>
      </c>
      <c r="D35" s="122">
        <f>C35/B35*100</f>
        <v>868</v>
      </c>
      <c r="E35" s="194">
        <v>16</v>
      </c>
      <c r="F35" s="122">
        <f t="shared" si="3"/>
        <v>2612.5</v>
      </c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</row>
    <row r="36" spans="1:248" s="129" customFormat="1" ht="19.5" customHeight="1">
      <c r="A36" s="147" t="s">
        <v>39</v>
      </c>
      <c r="B36" s="146">
        <v>40</v>
      </c>
      <c r="C36" s="121">
        <v>340</v>
      </c>
      <c r="D36" s="122">
        <f>C36/B36*100</f>
        <v>850</v>
      </c>
      <c r="E36" s="194">
        <v>2</v>
      </c>
      <c r="F36" s="122">
        <f t="shared" si="3"/>
        <v>16900</v>
      </c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</row>
    <row r="37" spans="1:248" s="129" customFormat="1" ht="19.5" customHeight="1">
      <c r="A37" s="147" t="s">
        <v>40</v>
      </c>
      <c r="B37" s="146"/>
      <c r="C37" s="121"/>
      <c r="D37" s="122"/>
      <c r="E37" s="194"/>
      <c r="F37" s="122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</row>
    <row r="38" spans="1:248" s="129" customFormat="1" ht="19.5" customHeight="1">
      <c r="A38" s="147" t="s">
        <v>41</v>
      </c>
      <c r="B38" s="146">
        <v>285</v>
      </c>
      <c r="C38" s="121">
        <v>413</v>
      </c>
      <c r="D38" s="122">
        <f>C38/B38*100</f>
        <v>144.91228070175438</v>
      </c>
      <c r="E38" s="194"/>
      <c r="F38" s="122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190"/>
      <c r="GM38" s="190"/>
      <c r="GN38" s="190"/>
      <c r="GO38" s="190"/>
      <c r="GP38" s="190"/>
      <c r="GQ38" s="190"/>
      <c r="GR38" s="190"/>
      <c r="GS38" s="190"/>
      <c r="GT38" s="190"/>
      <c r="GU38" s="190"/>
      <c r="GV38" s="190"/>
      <c r="GW38" s="190"/>
      <c r="GX38" s="190"/>
      <c r="GY38" s="190"/>
      <c r="GZ38" s="190"/>
      <c r="HA38" s="190"/>
      <c r="HB38" s="190"/>
      <c r="HC38" s="190"/>
      <c r="HD38" s="190"/>
      <c r="HE38" s="190"/>
      <c r="HF38" s="190"/>
      <c r="HG38" s="190"/>
      <c r="HH38" s="190"/>
      <c r="HI38" s="190"/>
      <c r="HJ38" s="190"/>
      <c r="HK38" s="190"/>
      <c r="HL38" s="190"/>
      <c r="HM38" s="190"/>
      <c r="HN38" s="190"/>
      <c r="HO38" s="190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</row>
    <row r="39" spans="1:248" s="129" customFormat="1" ht="19.5" customHeight="1">
      <c r="A39" s="147" t="s">
        <v>42</v>
      </c>
      <c r="B39" s="146">
        <v>30</v>
      </c>
      <c r="C39" s="121">
        <v>156</v>
      </c>
      <c r="D39" s="122">
        <f>C39/B39*100</f>
        <v>520</v>
      </c>
      <c r="E39" s="194">
        <v>108</v>
      </c>
      <c r="F39" s="122">
        <f t="shared" si="3"/>
        <v>44.44444444444444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  <c r="GF39" s="190"/>
      <c r="GG39" s="190"/>
      <c r="GH39" s="190"/>
      <c r="GI39" s="190"/>
      <c r="GJ39" s="190"/>
      <c r="GK39" s="190"/>
      <c r="GL39" s="190"/>
      <c r="GM39" s="190"/>
      <c r="GN39" s="190"/>
      <c r="GO39" s="190"/>
      <c r="GP39" s="190"/>
      <c r="GQ39" s="190"/>
      <c r="GR39" s="190"/>
      <c r="GS39" s="190"/>
      <c r="GT39" s="190"/>
      <c r="GU39" s="190"/>
      <c r="GV39" s="190"/>
      <c r="GW39" s="190"/>
      <c r="GX39" s="190"/>
      <c r="GY39" s="190"/>
      <c r="GZ39" s="190"/>
      <c r="HA39" s="190"/>
      <c r="HB39" s="190"/>
      <c r="HC39" s="190"/>
      <c r="HD39" s="190"/>
      <c r="HE39" s="190"/>
      <c r="HF39" s="190"/>
      <c r="HG39" s="190"/>
      <c r="HH39" s="190"/>
      <c r="HI39" s="190"/>
      <c r="HJ39" s="190"/>
      <c r="HK39" s="190"/>
      <c r="HL39" s="190"/>
      <c r="HM39" s="190"/>
      <c r="HN39" s="190"/>
      <c r="HO39" s="190"/>
      <c r="HP39" s="190"/>
      <c r="HQ39" s="190"/>
      <c r="HR39" s="190"/>
      <c r="HS39" s="190"/>
      <c r="HT39" s="190"/>
      <c r="HU39" s="190"/>
      <c r="HV39" s="190"/>
      <c r="HW39" s="190"/>
      <c r="HX39" s="190"/>
      <c r="HY39" s="190"/>
      <c r="HZ39" s="190"/>
      <c r="IA39" s="190"/>
      <c r="IB39" s="190"/>
      <c r="IC39" s="190"/>
      <c r="ID39" s="190"/>
      <c r="IE39" s="190"/>
      <c r="IF39" s="190"/>
      <c r="IG39" s="190"/>
      <c r="IH39" s="190"/>
      <c r="II39" s="190"/>
      <c r="IJ39" s="190"/>
      <c r="IK39" s="190"/>
      <c r="IL39" s="190"/>
      <c r="IM39" s="190"/>
      <c r="IN39" s="190"/>
    </row>
    <row r="40" spans="1:248" s="129" customFormat="1" ht="19.5" customHeight="1">
      <c r="A40" s="145" t="s">
        <v>43</v>
      </c>
      <c r="B40" s="146"/>
      <c r="C40" s="121"/>
      <c r="D40" s="122"/>
      <c r="E40" s="194"/>
      <c r="F40" s="122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190"/>
      <c r="GD40" s="190"/>
      <c r="GE40" s="190"/>
      <c r="GF40" s="190"/>
      <c r="GG40" s="190"/>
      <c r="GH40" s="190"/>
      <c r="GI40" s="190"/>
      <c r="GJ40" s="190"/>
      <c r="GK40" s="190"/>
      <c r="GL40" s="190"/>
      <c r="GM40" s="190"/>
      <c r="GN40" s="190"/>
      <c r="GO40" s="190"/>
      <c r="GP40" s="190"/>
      <c r="GQ40" s="190"/>
      <c r="GR40" s="190"/>
      <c r="GS40" s="190"/>
      <c r="GT40" s="190"/>
      <c r="GU40" s="190"/>
      <c r="GV40" s="190"/>
      <c r="GW40" s="190"/>
      <c r="GX40" s="190"/>
      <c r="GY40" s="190"/>
      <c r="GZ40" s="190"/>
      <c r="HA40" s="190"/>
      <c r="HB40" s="190"/>
      <c r="HC40" s="190"/>
      <c r="HD40" s="190"/>
      <c r="HE40" s="190"/>
      <c r="HF40" s="190"/>
      <c r="HG40" s="190"/>
      <c r="HH40" s="190"/>
      <c r="HI40" s="190"/>
      <c r="HJ40" s="190"/>
      <c r="HK40" s="190"/>
      <c r="HL40" s="190"/>
      <c r="HM40" s="190"/>
      <c r="HN40" s="190"/>
      <c r="HO40" s="190"/>
      <c r="HP40" s="190"/>
      <c r="HQ40" s="190"/>
      <c r="HR40" s="190"/>
      <c r="HS40" s="190"/>
      <c r="HT40" s="190"/>
      <c r="HU40" s="190"/>
      <c r="HV40" s="190"/>
      <c r="HW40" s="190"/>
      <c r="HX40" s="190"/>
      <c r="HY40" s="190"/>
      <c r="HZ40" s="190"/>
      <c r="IA40" s="190"/>
      <c r="IB40" s="190"/>
      <c r="IC40" s="190"/>
      <c r="ID40" s="190"/>
      <c r="IE40" s="190"/>
      <c r="IF40" s="190"/>
      <c r="IG40" s="190"/>
      <c r="IH40" s="190"/>
      <c r="II40" s="190"/>
      <c r="IJ40" s="190"/>
      <c r="IK40" s="190"/>
      <c r="IL40" s="190"/>
      <c r="IM40" s="190"/>
      <c r="IN40" s="190"/>
    </row>
    <row r="41" spans="1:248" s="129" customFormat="1" ht="19.5" customHeight="1">
      <c r="A41" s="147" t="s">
        <v>44</v>
      </c>
      <c r="B41" s="146">
        <v>931</v>
      </c>
      <c r="C41" s="121">
        <v>2948</v>
      </c>
      <c r="D41" s="122">
        <f>C41/B41*100</f>
        <v>316.64876476906556</v>
      </c>
      <c r="E41" s="194">
        <v>292</v>
      </c>
      <c r="F41" s="122">
        <f t="shared" si="3"/>
        <v>909.5890410958905</v>
      </c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  <c r="GF41" s="190"/>
      <c r="GG41" s="190"/>
      <c r="GH41" s="190"/>
      <c r="GI41" s="190"/>
      <c r="GJ41" s="190"/>
      <c r="GK41" s="190"/>
      <c r="GL41" s="190"/>
      <c r="GM41" s="190"/>
      <c r="GN41" s="190"/>
      <c r="GO41" s="190"/>
      <c r="GP41" s="190"/>
      <c r="GQ41" s="190"/>
      <c r="GR41" s="190"/>
      <c r="GS41" s="190"/>
      <c r="GT41" s="190"/>
      <c r="GU41" s="190"/>
      <c r="GV41" s="190"/>
      <c r="GW41" s="190"/>
      <c r="GX41" s="190"/>
      <c r="GY41" s="190"/>
      <c r="GZ41" s="190"/>
      <c r="HA41" s="190"/>
      <c r="HB41" s="190"/>
      <c r="HC41" s="190"/>
      <c r="HD41" s="190"/>
      <c r="HE41" s="190"/>
      <c r="HF41" s="190"/>
      <c r="HG41" s="190"/>
      <c r="HH41" s="190"/>
      <c r="HI41" s="190"/>
      <c r="HJ41" s="190"/>
      <c r="HK41" s="190"/>
      <c r="HL41" s="190"/>
      <c r="HM41" s="190"/>
      <c r="HN41" s="190"/>
      <c r="HO41" s="190"/>
      <c r="HP41" s="190"/>
      <c r="HQ41" s="190"/>
      <c r="HR41" s="190"/>
      <c r="HS41" s="190"/>
      <c r="HT41" s="190"/>
      <c r="HU41" s="190"/>
      <c r="HV41" s="190"/>
      <c r="HW41" s="190"/>
      <c r="HX41" s="190"/>
      <c r="HY41" s="190"/>
      <c r="HZ41" s="190"/>
      <c r="IA41" s="190"/>
      <c r="IB41" s="190"/>
      <c r="IC41" s="190"/>
      <c r="ID41" s="190"/>
      <c r="IE41" s="190"/>
      <c r="IF41" s="190"/>
      <c r="IG41" s="190"/>
      <c r="IH41" s="190"/>
      <c r="II41" s="190"/>
      <c r="IJ41" s="190"/>
      <c r="IK41" s="190"/>
      <c r="IL41" s="190"/>
      <c r="IM41" s="190"/>
      <c r="IN41" s="190"/>
    </row>
    <row r="42" spans="1:248" s="129" customFormat="1" ht="19.5" customHeight="1">
      <c r="A42" s="147" t="s">
        <v>45</v>
      </c>
      <c r="B42" s="146">
        <v>2140</v>
      </c>
      <c r="C42" s="121">
        <v>511</v>
      </c>
      <c r="D42" s="122">
        <f>C42/B42*100</f>
        <v>23.878504672897197</v>
      </c>
      <c r="E42" s="194">
        <v>1989</v>
      </c>
      <c r="F42" s="122">
        <f t="shared" si="3"/>
        <v>-74.30869783810961</v>
      </c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90"/>
      <c r="GL42" s="190"/>
      <c r="GM42" s="190"/>
      <c r="GN42" s="190"/>
      <c r="GO42" s="190"/>
      <c r="GP42" s="190"/>
      <c r="GQ42" s="190"/>
      <c r="GR42" s="190"/>
      <c r="GS42" s="190"/>
      <c r="GT42" s="190"/>
      <c r="GU42" s="190"/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0"/>
      <c r="HG42" s="190"/>
      <c r="HH42" s="190"/>
      <c r="HI42" s="190"/>
      <c r="HJ42" s="190"/>
      <c r="HK42" s="190"/>
      <c r="HL42" s="190"/>
      <c r="HM42" s="190"/>
      <c r="HN42" s="190"/>
      <c r="HO42" s="190"/>
      <c r="HP42" s="190"/>
      <c r="HQ42" s="190"/>
      <c r="HR42" s="190"/>
      <c r="HS42" s="190"/>
      <c r="HT42" s="190"/>
      <c r="HU42" s="190"/>
      <c r="HV42" s="190"/>
      <c r="HW42" s="190"/>
      <c r="HX42" s="190"/>
      <c r="HY42" s="190"/>
      <c r="HZ42" s="190"/>
      <c r="IA42" s="190"/>
      <c r="IB42" s="190"/>
      <c r="IC42" s="190"/>
      <c r="ID42" s="190"/>
      <c r="IE42" s="190"/>
      <c r="IF42" s="190"/>
      <c r="IG42" s="190"/>
      <c r="IH42" s="190"/>
      <c r="II42" s="190"/>
      <c r="IJ42" s="190"/>
      <c r="IK42" s="190"/>
      <c r="IL42" s="190"/>
      <c r="IM42" s="190"/>
      <c r="IN42" s="190"/>
    </row>
    <row r="43" spans="1:248" s="129" customFormat="1" ht="19.5" customHeight="1">
      <c r="A43" s="147" t="s">
        <v>46</v>
      </c>
      <c r="B43" s="146"/>
      <c r="C43" s="146"/>
      <c r="D43" s="122"/>
      <c r="E43" s="194"/>
      <c r="F43" s="122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190"/>
      <c r="GD43" s="190"/>
      <c r="GE43" s="190"/>
      <c r="GF43" s="190"/>
      <c r="GG43" s="190"/>
      <c r="GH43" s="190"/>
      <c r="GI43" s="190"/>
      <c r="GJ43" s="190"/>
      <c r="GK43" s="190"/>
      <c r="GL43" s="190"/>
      <c r="GM43" s="190"/>
      <c r="GN43" s="190"/>
      <c r="GO43" s="190"/>
      <c r="GP43" s="190"/>
      <c r="GQ43" s="190"/>
      <c r="GR43" s="190"/>
      <c r="GS43" s="190"/>
      <c r="GT43" s="190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0"/>
      <c r="HG43" s="190"/>
      <c r="HH43" s="190"/>
      <c r="HI43" s="190"/>
      <c r="HJ43" s="190"/>
      <c r="HK43" s="190"/>
      <c r="HL43" s="190"/>
      <c r="HM43" s="190"/>
      <c r="HN43" s="190"/>
      <c r="HO43" s="190"/>
      <c r="HP43" s="190"/>
      <c r="HQ43" s="190"/>
      <c r="HR43" s="190"/>
      <c r="HS43" s="190"/>
      <c r="HT43" s="190"/>
      <c r="HU43" s="190"/>
      <c r="HV43" s="190"/>
      <c r="HW43" s="190"/>
      <c r="HX43" s="190"/>
      <c r="HY43" s="190"/>
      <c r="HZ43" s="190"/>
      <c r="IA43" s="190"/>
      <c r="IB43" s="190"/>
      <c r="IC43" s="190"/>
      <c r="ID43" s="190"/>
      <c r="IE43" s="190"/>
      <c r="IF43" s="190"/>
      <c r="IG43" s="190"/>
      <c r="IH43" s="190"/>
      <c r="II43" s="190"/>
      <c r="IJ43" s="190"/>
      <c r="IK43" s="190"/>
      <c r="IL43" s="190"/>
      <c r="IM43" s="190"/>
      <c r="IN43" s="190"/>
    </row>
    <row r="44" spans="1:248" s="129" customFormat="1" ht="19.5" customHeight="1">
      <c r="A44" s="147" t="s">
        <v>47</v>
      </c>
      <c r="B44" s="146">
        <v>2719</v>
      </c>
      <c r="C44" s="121">
        <v>546</v>
      </c>
      <c r="D44" s="122">
        <f>C44/B44*100</f>
        <v>20.080912100036777</v>
      </c>
      <c r="E44" s="194">
        <v>2313</v>
      </c>
      <c r="F44" s="122">
        <f t="shared" si="3"/>
        <v>-76.39429312581063</v>
      </c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190"/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190"/>
      <c r="FY44" s="190"/>
      <c r="FZ44" s="190"/>
      <c r="GA44" s="190"/>
      <c r="GB44" s="190"/>
      <c r="GC44" s="190"/>
      <c r="GD44" s="190"/>
      <c r="GE44" s="190"/>
      <c r="GF44" s="190"/>
      <c r="GG44" s="190"/>
      <c r="GH44" s="190"/>
      <c r="GI44" s="190"/>
      <c r="GJ44" s="190"/>
      <c r="GK44" s="190"/>
      <c r="GL44" s="190"/>
      <c r="GM44" s="190"/>
      <c r="GN44" s="190"/>
      <c r="GO44" s="190"/>
      <c r="GP44" s="190"/>
      <c r="GQ44" s="190"/>
      <c r="GR44" s="190"/>
      <c r="GS44" s="190"/>
      <c r="GT44" s="190"/>
      <c r="GU44" s="190"/>
      <c r="GV44" s="190"/>
      <c r="GW44" s="190"/>
      <c r="GX44" s="190"/>
      <c r="GY44" s="190"/>
      <c r="GZ44" s="190"/>
      <c r="HA44" s="190"/>
      <c r="HB44" s="190"/>
      <c r="HC44" s="190"/>
      <c r="HD44" s="190"/>
      <c r="HE44" s="190"/>
      <c r="HF44" s="190"/>
      <c r="HG44" s="190"/>
      <c r="HH44" s="190"/>
      <c r="HI44" s="190"/>
      <c r="HJ44" s="190"/>
      <c r="HK44" s="190"/>
      <c r="HL44" s="190"/>
      <c r="HM44" s="190"/>
      <c r="HN44" s="190"/>
      <c r="HO44" s="190"/>
      <c r="HP44" s="190"/>
      <c r="HQ44" s="190"/>
      <c r="HR44" s="190"/>
      <c r="HS44" s="190"/>
      <c r="HT44" s="190"/>
      <c r="HU44" s="190"/>
      <c r="HV44" s="190"/>
      <c r="HW44" s="190"/>
      <c r="HX44" s="190"/>
      <c r="HY44" s="190"/>
      <c r="HZ44" s="190"/>
      <c r="IA44" s="190"/>
      <c r="IB44" s="190"/>
      <c r="IC44" s="190"/>
      <c r="ID44" s="190"/>
      <c r="IE44" s="190"/>
      <c r="IF44" s="190"/>
      <c r="IG44" s="190"/>
      <c r="IH44" s="190"/>
      <c r="II44" s="190"/>
      <c r="IJ44" s="190"/>
      <c r="IK44" s="190"/>
      <c r="IL44" s="190"/>
      <c r="IM44" s="190"/>
      <c r="IN44" s="190"/>
    </row>
    <row r="45" spans="1:248" s="129" customFormat="1" ht="19.5" customHeight="1">
      <c r="A45" s="147" t="s">
        <v>48</v>
      </c>
      <c r="B45" s="146"/>
      <c r="C45" s="121">
        <v>0</v>
      </c>
      <c r="D45" s="122"/>
      <c r="E45" s="194">
        <v>183</v>
      </c>
      <c r="F45" s="122">
        <f t="shared" si="3"/>
        <v>-100</v>
      </c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90"/>
      <c r="GL45" s="190"/>
      <c r="GM45" s="190"/>
      <c r="GN45" s="190"/>
      <c r="GO45" s="190"/>
      <c r="GP45" s="190"/>
      <c r="GQ45" s="190"/>
      <c r="GR45" s="190"/>
      <c r="GS45" s="190"/>
      <c r="GT45" s="190"/>
      <c r="GU45" s="190"/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190"/>
      <c r="HG45" s="190"/>
      <c r="HH45" s="190"/>
      <c r="HI45" s="190"/>
      <c r="HJ45" s="190"/>
      <c r="HK45" s="190"/>
      <c r="HL45" s="190"/>
      <c r="HM45" s="190"/>
      <c r="HN45" s="190"/>
      <c r="HO45" s="190"/>
      <c r="HP45" s="190"/>
      <c r="HQ45" s="190"/>
      <c r="HR45" s="190"/>
      <c r="HS45" s="190"/>
      <c r="HT45" s="190"/>
      <c r="HU45" s="190"/>
      <c r="HV45" s="190"/>
      <c r="HW45" s="190"/>
      <c r="HX45" s="190"/>
      <c r="HY45" s="190"/>
      <c r="HZ45" s="190"/>
      <c r="IA45" s="190"/>
      <c r="IB45" s="190"/>
      <c r="IC45" s="190"/>
      <c r="ID45" s="190"/>
      <c r="IE45" s="190"/>
      <c r="IF45" s="190"/>
      <c r="IG45" s="190"/>
      <c r="IH45" s="190"/>
      <c r="II45" s="190"/>
      <c r="IJ45" s="190"/>
      <c r="IK45" s="190"/>
      <c r="IL45" s="190"/>
      <c r="IM45" s="190"/>
      <c r="IN45" s="190"/>
    </row>
    <row r="46" spans="1:248" s="129" customFormat="1" ht="19.5" customHeight="1">
      <c r="A46" s="198" t="s">
        <v>49</v>
      </c>
      <c r="B46" s="146"/>
      <c r="C46" s="121">
        <v>84</v>
      </c>
      <c r="D46" s="122"/>
      <c r="E46" s="194">
        <v>0</v>
      </c>
      <c r="F46" s="122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90"/>
      <c r="GL46" s="190"/>
      <c r="GM46" s="190"/>
      <c r="GN46" s="190"/>
      <c r="GO46" s="190"/>
      <c r="GP46" s="190"/>
      <c r="GQ46" s="190"/>
      <c r="GR46" s="190"/>
      <c r="GS46" s="190"/>
      <c r="GT46" s="190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190"/>
      <c r="HG46" s="190"/>
      <c r="HH46" s="190"/>
      <c r="HI46" s="190"/>
      <c r="HJ46" s="190"/>
      <c r="HK46" s="190"/>
      <c r="HL46" s="190"/>
      <c r="HM46" s="190"/>
      <c r="HN46" s="190"/>
      <c r="HO46" s="190"/>
      <c r="HP46" s="190"/>
      <c r="HQ46" s="190"/>
      <c r="HR46" s="190"/>
      <c r="HS46" s="190"/>
      <c r="HT46" s="190"/>
      <c r="HU46" s="190"/>
      <c r="HV46" s="190"/>
      <c r="HW46" s="190"/>
      <c r="HX46" s="190"/>
      <c r="HY46" s="190"/>
      <c r="HZ46" s="190"/>
      <c r="IA46" s="190"/>
      <c r="IB46" s="190"/>
      <c r="IC46" s="190"/>
      <c r="ID46" s="190"/>
      <c r="IE46" s="190"/>
      <c r="IF46" s="190"/>
      <c r="IG46" s="190"/>
      <c r="IH46" s="190"/>
      <c r="II46" s="190"/>
      <c r="IJ46" s="190"/>
      <c r="IK46" s="190"/>
      <c r="IL46" s="190"/>
      <c r="IM46" s="190"/>
      <c r="IN46" s="190"/>
    </row>
    <row r="47" spans="1:248" s="129" customFormat="1" ht="19.5" customHeight="1">
      <c r="A47" s="147" t="s">
        <v>50</v>
      </c>
      <c r="B47" s="146">
        <v>321</v>
      </c>
      <c r="C47" s="121">
        <v>0</v>
      </c>
      <c r="D47" s="122">
        <f>C47/B47*100</f>
        <v>0</v>
      </c>
      <c r="E47" s="194">
        <v>185</v>
      </c>
      <c r="F47" s="122">
        <f t="shared" si="3"/>
        <v>-100</v>
      </c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90"/>
      <c r="GL47" s="190"/>
      <c r="GM47" s="190"/>
      <c r="GN47" s="190"/>
      <c r="GO47" s="190"/>
      <c r="GP47" s="190"/>
      <c r="GQ47" s="190"/>
      <c r="GR47" s="190"/>
      <c r="GS47" s="190"/>
      <c r="GT47" s="190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190"/>
      <c r="HG47" s="190"/>
      <c r="HH47" s="190"/>
      <c r="HI47" s="190"/>
      <c r="HJ47" s="190"/>
      <c r="HK47" s="190"/>
      <c r="HL47" s="190"/>
      <c r="HM47" s="190"/>
      <c r="HN47" s="190"/>
      <c r="HO47" s="190"/>
      <c r="HP47" s="190"/>
      <c r="HQ47" s="190"/>
      <c r="HR47" s="190"/>
      <c r="HS47" s="190"/>
      <c r="HT47" s="190"/>
      <c r="HU47" s="190"/>
      <c r="HV47" s="190"/>
      <c r="HW47" s="190"/>
      <c r="HX47" s="190"/>
      <c r="HY47" s="190"/>
      <c r="HZ47" s="190"/>
      <c r="IA47" s="190"/>
      <c r="IB47" s="190"/>
      <c r="IC47" s="190"/>
      <c r="ID47" s="190"/>
      <c r="IE47" s="190"/>
      <c r="IF47" s="190"/>
      <c r="IG47" s="190"/>
      <c r="IH47" s="190"/>
      <c r="II47" s="190"/>
      <c r="IJ47" s="190"/>
      <c r="IK47" s="190"/>
      <c r="IL47" s="190"/>
      <c r="IM47" s="190"/>
      <c r="IN47" s="190"/>
    </row>
    <row r="48" spans="1:248" s="184" customFormat="1" ht="19.5" customHeight="1">
      <c r="A48" s="144" t="s">
        <v>51</v>
      </c>
      <c r="B48" s="116">
        <v>4785</v>
      </c>
      <c r="C48" s="116">
        <v>1692</v>
      </c>
      <c r="D48" s="117">
        <f>C48/B48*100</f>
        <v>35.36050156739812</v>
      </c>
      <c r="E48" s="192">
        <v>2195</v>
      </c>
      <c r="F48" s="117">
        <f t="shared" si="3"/>
        <v>-22.915717539863326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7"/>
      <c r="FK48" s="187"/>
      <c r="FL48" s="187"/>
      <c r="FM48" s="187"/>
      <c r="FN48" s="187"/>
      <c r="FO48" s="187"/>
      <c r="FP48" s="187"/>
      <c r="FQ48" s="187"/>
      <c r="FR48" s="187"/>
      <c r="FS48" s="187"/>
      <c r="FT48" s="187"/>
      <c r="FU48" s="187"/>
      <c r="FV48" s="187"/>
      <c r="FW48" s="187"/>
      <c r="FX48" s="187"/>
      <c r="FY48" s="187"/>
      <c r="FZ48" s="187"/>
      <c r="GA48" s="187"/>
      <c r="GB48" s="187"/>
      <c r="GC48" s="187"/>
      <c r="GD48" s="187"/>
      <c r="GE48" s="187"/>
      <c r="GF48" s="187"/>
      <c r="GG48" s="187"/>
      <c r="GH48" s="187"/>
      <c r="GI48" s="187"/>
      <c r="GJ48" s="187"/>
      <c r="GK48" s="187"/>
      <c r="GL48" s="187"/>
      <c r="GM48" s="187"/>
      <c r="GN48" s="187"/>
      <c r="GO48" s="187"/>
      <c r="GP48" s="187"/>
      <c r="GQ48" s="187"/>
      <c r="GR48" s="187"/>
      <c r="GS48" s="187"/>
      <c r="GT48" s="187"/>
      <c r="GU48" s="187"/>
      <c r="GV48" s="187"/>
      <c r="GW48" s="187"/>
      <c r="GX48" s="187"/>
      <c r="GY48" s="187"/>
      <c r="GZ48" s="187"/>
      <c r="HA48" s="187"/>
      <c r="HB48" s="187"/>
      <c r="HC48" s="187"/>
      <c r="HD48" s="187"/>
      <c r="HE48" s="187"/>
      <c r="HF48" s="187"/>
      <c r="HG48" s="187"/>
      <c r="HH48" s="187"/>
      <c r="HI48" s="187"/>
      <c r="HJ48" s="187"/>
      <c r="HK48" s="187"/>
      <c r="HL48" s="187"/>
      <c r="HM48" s="187"/>
      <c r="HN48" s="187"/>
      <c r="HO48" s="187"/>
      <c r="HP48" s="187"/>
      <c r="HQ48" s="187"/>
      <c r="HR48" s="187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  <c r="IN48" s="187"/>
    </row>
    <row r="49" spans="1:248" s="184" customFormat="1" ht="19.5" customHeight="1">
      <c r="A49" s="144" t="s">
        <v>52</v>
      </c>
      <c r="B49" s="116">
        <v>18515</v>
      </c>
      <c r="C49" s="116">
        <v>6749</v>
      </c>
      <c r="D49" s="117">
        <f>C49/B49*100</f>
        <v>36.45152578990008</v>
      </c>
      <c r="E49" s="116">
        <v>9000</v>
      </c>
      <c r="F49" s="117">
        <f t="shared" si="3"/>
        <v>-25.011111111111113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  <c r="GF49" s="187"/>
      <c r="GG49" s="187"/>
      <c r="GH49" s="187"/>
      <c r="GI49" s="187"/>
      <c r="GJ49" s="187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</row>
    <row r="50" spans="1:6" ht="19.5" customHeight="1">
      <c r="A50" s="144" t="s">
        <v>53</v>
      </c>
      <c r="B50" s="160">
        <v>153332</v>
      </c>
      <c r="C50" s="160">
        <v>138417</v>
      </c>
      <c r="D50" s="161">
        <f>C50/B50*100</f>
        <v>90.27274150210002</v>
      </c>
      <c r="E50" s="160">
        <v>120946</v>
      </c>
      <c r="F50" s="199"/>
    </row>
    <row r="51" spans="1:6" ht="19.5" customHeight="1">
      <c r="A51" s="147" t="s">
        <v>54</v>
      </c>
      <c r="B51" s="160"/>
      <c r="C51" s="163">
        <v>4511</v>
      </c>
      <c r="D51" s="164"/>
      <c r="E51" s="163">
        <v>4511</v>
      </c>
      <c r="F51" s="164">
        <f>(C51-E51)/E51*100</f>
        <v>0</v>
      </c>
    </row>
    <row r="52" spans="1:6" ht="19.5" customHeight="1">
      <c r="A52" s="147" t="s">
        <v>55</v>
      </c>
      <c r="B52" s="160"/>
      <c r="C52" s="163">
        <v>104307</v>
      </c>
      <c r="D52" s="164"/>
      <c r="E52" s="163">
        <v>86554</v>
      </c>
      <c r="F52" s="164">
        <f>(C52-E52)/E52*100</f>
        <v>20.510894932643208</v>
      </c>
    </row>
    <row r="53" spans="1:6" ht="19.5" customHeight="1">
      <c r="A53" s="147" t="s">
        <v>56</v>
      </c>
      <c r="B53" s="160"/>
      <c r="C53" s="163">
        <v>29599</v>
      </c>
      <c r="D53" s="164"/>
      <c r="E53" s="163">
        <v>34392</v>
      </c>
      <c r="F53" s="164">
        <f>(C53-E53)/E53*100</f>
        <v>-13.93638055361712</v>
      </c>
    </row>
    <row r="54" spans="1:6" ht="19.5" customHeight="1">
      <c r="A54" s="144" t="s">
        <v>57</v>
      </c>
      <c r="B54" s="160">
        <v>22760</v>
      </c>
      <c r="C54" s="160">
        <v>2300</v>
      </c>
      <c r="D54" s="161">
        <f>C54/B54*100</f>
        <v>10.105448154657294</v>
      </c>
      <c r="E54" s="163">
        <v>12442</v>
      </c>
      <c r="F54" s="164">
        <f>(C54-E54)/E54*100</f>
        <v>-81.51422600868028</v>
      </c>
    </row>
    <row r="55" spans="1:6" ht="19.5" customHeight="1">
      <c r="A55" s="46" t="s">
        <v>58</v>
      </c>
      <c r="B55" s="160">
        <v>21542</v>
      </c>
      <c r="C55" s="160"/>
      <c r="D55" s="161"/>
      <c r="E55" s="163"/>
      <c r="F55" s="164"/>
    </row>
    <row r="56" spans="1:6" ht="19.5" customHeight="1">
      <c r="A56" s="46" t="s">
        <v>59</v>
      </c>
      <c r="B56" s="160">
        <v>36302</v>
      </c>
      <c r="C56" s="200"/>
      <c r="D56" s="158"/>
      <c r="E56" s="200"/>
      <c r="F56" s="158"/>
    </row>
    <row r="57" spans="1:6" ht="19.5" customHeight="1">
      <c r="A57" s="46" t="s">
        <v>60</v>
      </c>
      <c r="B57" s="160">
        <v>200</v>
      </c>
      <c r="C57" s="160">
        <v>526</v>
      </c>
      <c r="D57" s="161">
        <v>263</v>
      </c>
      <c r="E57" s="200"/>
      <c r="F57" s="158"/>
    </row>
    <row r="58" spans="1:6" ht="19.5" customHeight="1">
      <c r="A58" s="201" t="s">
        <v>61</v>
      </c>
      <c r="B58" s="202">
        <f>B8+B50+B54+B55+B56+B57</f>
        <v>266212</v>
      </c>
      <c r="C58" s="202">
        <f>C8+C50+C54+C55+C56+C57</f>
        <v>157462</v>
      </c>
      <c r="D58" s="203">
        <f>C58/B58*100</f>
        <v>59.14909921416014</v>
      </c>
      <c r="E58" s="200"/>
      <c r="F58" s="158"/>
    </row>
    <row r="59" spans="2:6" ht="14.25">
      <c r="B59" s="204"/>
      <c r="C59" s="204"/>
      <c r="D59" s="205"/>
      <c r="E59" s="204"/>
      <c r="F59" s="205"/>
    </row>
  </sheetData>
  <sheetProtection/>
  <mergeCells count="9">
    <mergeCell ref="A1:F1"/>
    <mergeCell ref="A2:B2"/>
    <mergeCell ref="E2:F2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5694444444444444" right="0.15694444444444444" top="0.39305555555555555" bottom="0.39305555555555555" header="0.3145833333333333" footer="0.15694444444444444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26.875" style="15" customWidth="1"/>
    <col min="2" max="2" width="13.375" style="15" customWidth="1"/>
    <col min="3" max="3" width="14.125" style="15" customWidth="1"/>
    <col min="4" max="4" width="11.125" style="167" customWidth="1"/>
    <col min="5" max="5" width="14.125" style="15" customWidth="1"/>
    <col min="6" max="6" width="11.00390625" style="167" customWidth="1"/>
  </cols>
  <sheetData>
    <row r="1" spans="1:6" s="166" customFormat="1" ht="31.5" customHeight="1">
      <c r="A1" s="221" t="s">
        <v>62</v>
      </c>
      <c r="B1" s="221"/>
      <c r="C1" s="221"/>
      <c r="D1" s="222"/>
      <c r="E1" s="221"/>
      <c r="F1" s="221"/>
    </row>
    <row r="2" spans="1:6" ht="14.25">
      <c r="A2" s="168"/>
      <c r="B2" s="168"/>
      <c r="F2" s="129" t="s">
        <v>1</v>
      </c>
    </row>
    <row r="3" spans="1:6" s="2" customFormat="1" ht="18.75" customHeight="1">
      <c r="A3" s="223" t="s">
        <v>63</v>
      </c>
      <c r="B3" s="225" t="s">
        <v>3</v>
      </c>
      <c r="C3" s="169" t="s">
        <v>64</v>
      </c>
      <c r="D3" s="170" t="s">
        <v>65</v>
      </c>
      <c r="E3" s="169" t="s">
        <v>66</v>
      </c>
      <c r="F3" s="170" t="s">
        <v>67</v>
      </c>
    </row>
    <row r="4" spans="1:6" s="2" customFormat="1" ht="18.75" customHeight="1">
      <c r="A4" s="224"/>
      <c r="B4" s="226"/>
      <c r="C4" s="171" t="s">
        <v>68</v>
      </c>
      <c r="D4" s="172" t="s">
        <v>69</v>
      </c>
      <c r="E4" s="171" t="s">
        <v>70</v>
      </c>
      <c r="F4" s="172" t="s">
        <v>71</v>
      </c>
    </row>
    <row r="5" spans="1:6" s="130" customFormat="1" ht="27.75" customHeight="1">
      <c r="A5" s="141" t="s">
        <v>72</v>
      </c>
      <c r="B5" s="173">
        <f>B6+B30+B31</f>
        <v>266212</v>
      </c>
      <c r="C5" s="173">
        <f>C6+C30+C31</f>
        <v>127995.66</v>
      </c>
      <c r="D5" s="174">
        <f>C5/B5*100</f>
        <v>48.080349495890495</v>
      </c>
      <c r="E5" s="173">
        <f>E6+E30+E31</f>
        <v>131586</v>
      </c>
      <c r="F5" s="175">
        <f>(C5-E5)/E5</f>
        <v>-0.027285121517486636</v>
      </c>
    </row>
    <row r="6" spans="1:6" s="130" customFormat="1" ht="21.75" customHeight="1">
      <c r="A6" s="176" t="s">
        <v>73</v>
      </c>
      <c r="B6" s="173">
        <f>SUM(B7:B29)</f>
        <v>226580</v>
      </c>
      <c r="C6" s="173">
        <f>SUM(C7:C29)</f>
        <v>122400</v>
      </c>
      <c r="D6" s="174">
        <f aca="true" t="shared" si="0" ref="D6:D31">C6/B6*100</f>
        <v>54.02065495630682</v>
      </c>
      <c r="E6" s="173">
        <v>125001</v>
      </c>
      <c r="F6" s="177">
        <f aca="true" t="shared" si="1" ref="F6:F27">(C6-E6)/E6</f>
        <v>-0.0208078335373317</v>
      </c>
    </row>
    <row r="7" spans="1:6" s="130" customFormat="1" ht="21.75" customHeight="1">
      <c r="A7" s="178" t="s">
        <v>74</v>
      </c>
      <c r="B7" s="179">
        <v>23483</v>
      </c>
      <c r="C7" s="180">
        <v>11062</v>
      </c>
      <c r="D7" s="181">
        <f t="shared" si="0"/>
        <v>47.10641740833795</v>
      </c>
      <c r="E7" s="180">
        <v>7935</v>
      </c>
      <c r="F7" s="182">
        <f t="shared" si="1"/>
        <v>0.3940768746061752</v>
      </c>
    </row>
    <row r="8" spans="1:6" s="130" customFormat="1" ht="21.75" customHeight="1">
      <c r="A8" s="178" t="s">
        <v>75</v>
      </c>
      <c r="B8" s="179">
        <v>286</v>
      </c>
      <c r="C8" s="180">
        <v>257</v>
      </c>
      <c r="D8" s="181">
        <f t="shared" si="0"/>
        <v>89.86013986013987</v>
      </c>
      <c r="E8" s="180">
        <v>140</v>
      </c>
      <c r="F8" s="182">
        <f t="shared" si="1"/>
        <v>0.8357142857142857</v>
      </c>
    </row>
    <row r="9" spans="1:6" s="130" customFormat="1" ht="21.75" customHeight="1">
      <c r="A9" s="178" t="s">
        <v>76</v>
      </c>
      <c r="B9" s="179">
        <v>7979</v>
      </c>
      <c r="C9" s="180">
        <v>3866</v>
      </c>
      <c r="D9" s="181">
        <f t="shared" si="0"/>
        <v>48.45218699085098</v>
      </c>
      <c r="E9" s="180">
        <v>3734</v>
      </c>
      <c r="F9" s="182">
        <f t="shared" si="1"/>
        <v>0.03535083020889127</v>
      </c>
    </row>
    <row r="10" spans="1:6" s="130" customFormat="1" ht="21.75" customHeight="1">
      <c r="A10" s="178" t="s">
        <v>77</v>
      </c>
      <c r="B10" s="179">
        <v>47617</v>
      </c>
      <c r="C10" s="180">
        <v>21880</v>
      </c>
      <c r="D10" s="181">
        <f t="shared" si="0"/>
        <v>45.94997584896151</v>
      </c>
      <c r="E10" s="180">
        <v>15852</v>
      </c>
      <c r="F10" s="182">
        <f t="shared" si="1"/>
        <v>0.38026747413575573</v>
      </c>
    </row>
    <row r="11" spans="1:6" s="130" customFormat="1" ht="21.75" customHeight="1">
      <c r="A11" s="178" t="s">
        <v>78</v>
      </c>
      <c r="B11" s="179">
        <v>1900</v>
      </c>
      <c r="C11" s="180">
        <v>1427</v>
      </c>
      <c r="D11" s="181">
        <f t="shared" si="0"/>
        <v>75.10526315789474</v>
      </c>
      <c r="E11" s="180">
        <v>94</v>
      </c>
      <c r="F11" s="182">
        <f t="shared" si="1"/>
        <v>14.180851063829786</v>
      </c>
    </row>
    <row r="12" spans="1:6" s="130" customFormat="1" ht="21.75" customHeight="1">
      <c r="A12" s="178" t="s">
        <v>79</v>
      </c>
      <c r="B12" s="179">
        <v>4830</v>
      </c>
      <c r="C12" s="180">
        <v>9110</v>
      </c>
      <c r="D12" s="181">
        <f t="shared" si="0"/>
        <v>188.61283643892338</v>
      </c>
      <c r="E12" s="180">
        <v>1006</v>
      </c>
      <c r="F12" s="182">
        <f t="shared" si="1"/>
        <v>8.055666003976143</v>
      </c>
    </row>
    <row r="13" spans="1:6" s="130" customFormat="1" ht="21.75" customHeight="1">
      <c r="A13" s="178" t="s">
        <v>80</v>
      </c>
      <c r="B13" s="179">
        <v>38070</v>
      </c>
      <c r="C13" s="180">
        <v>14561</v>
      </c>
      <c r="D13" s="181">
        <f t="shared" si="0"/>
        <v>38.24796427633307</v>
      </c>
      <c r="E13" s="180">
        <v>20316</v>
      </c>
      <c r="F13" s="182">
        <f t="shared" si="1"/>
        <v>-0.283274266587911</v>
      </c>
    </row>
    <row r="14" spans="1:6" s="130" customFormat="1" ht="21.75" customHeight="1">
      <c r="A14" s="178" t="s">
        <v>81</v>
      </c>
      <c r="B14" s="179">
        <v>23098</v>
      </c>
      <c r="C14" s="180">
        <v>14958</v>
      </c>
      <c r="D14" s="181">
        <f t="shared" si="0"/>
        <v>64.75885358039658</v>
      </c>
      <c r="E14" s="180">
        <v>14515</v>
      </c>
      <c r="F14" s="182">
        <f t="shared" si="1"/>
        <v>0.030520151567344125</v>
      </c>
    </row>
    <row r="15" spans="1:6" s="130" customFormat="1" ht="21.75" customHeight="1">
      <c r="A15" s="178" t="s">
        <v>82</v>
      </c>
      <c r="B15" s="179">
        <v>5513</v>
      </c>
      <c r="C15" s="180">
        <v>3615</v>
      </c>
      <c r="D15" s="181">
        <f t="shared" si="0"/>
        <v>65.57228369308906</v>
      </c>
      <c r="E15" s="180">
        <v>5488</v>
      </c>
      <c r="F15" s="182">
        <f t="shared" si="1"/>
        <v>-0.3412900874635568</v>
      </c>
    </row>
    <row r="16" spans="1:6" s="130" customFormat="1" ht="21.75" customHeight="1">
      <c r="A16" s="178" t="s">
        <v>83</v>
      </c>
      <c r="B16" s="179">
        <v>4718</v>
      </c>
      <c r="C16" s="180">
        <v>6115</v>
      </c>
      <c r="D16" s="181">
        <f t="shared" si="0"/>
        <v>129.61000423908436</v>
      </c>
      <c r="E16" s="180">
        <v>4967</v>
      </c>
      <c r="F16" s="182">
        <f t="shared" si="1"/>
        <v>0.231125427823636</v>
      </c>
    </row>
    <row r="17" spans="1:6" s="130" customFormat="1" ht="21.75" customHeight="1">
      <c r="A17" s="178" t="s">
        <v>84</v>
      </c>
      <c r="B17" s="179">
        <v>35943</v>
      </c>
      <c r="C17" s="180">
        <v>21525</v>
      </c>
      <c r="D17" s="181">
        <f t="shared" si="0"/>
        <v>59.886486937651284</v>
      </c>
      <c r="E17" s="180">
        <v>30215</v>
      </c>
      <c r="F17" s="182">
        <f t="shared" si="1"/>
        <v>-0.28760549395995366</v>
      </c>
    </row>
    <row r="18" spans="1:6" s="130" customFormat="1" ht="21.75" customHeight="1">
      <c r="A18" s="178" t="s">
        <v>85</v>
      </c>
      <c r="B18" s="179">
        <v>7836</v>
      </c>
      <c r="C18" s="180">
        <v>5346</v>
      </c>
      <c r="D18" s="181">
        <f t="shared" si="0"/>
        <v>68.22358346094947</v>
      </c>
      <c r="E18" s="180">
        <v>13222</v>
      </c>
      <c r="F18" s="182">
        <f t="shared" si="1"/>
        <v>-0.5956738768718802</v>
      </c>
    </row>
    <row r="19" spans="1:6" s="130" customFormat="1" ht="21.75" customHeight="1">
      <c r="A19" s="178" t="s">
        <v>86</v>
      </c>
      <c r="B19" s="179">
        <v>1047</v>
      </c>
      <c r="C19" s="180">
        <v>1350</v>
      </c>
      <c r="D19" s="181">
        <f t="shared" si="0"/>
        <v>128.93982808022923</v>
      </c>
      <c r="E19" s="180">
        <v>1084</v>
      </c>
      <c r="F19" s="182">
        <f t="shared" si="1"/>
        <v>0.24538745387453875</v>
      </c>
    </row>
    <row r="20" spans="1:6" s="130" customFormat="1" ht="21.75" customHeight="1">
      <c r="A20" s="178" t="s">
        <v>87</v>
      </c>
      <c r="B20" s="179">
        <v>1255</v>
      </c>
      <c r="C20" s="180">
        <v>587</v>
      </c>
      <c r="D20" s="181">
        <f t="shared" si="0"/>
        <v>46.77290836653387</v>
      </c>
      <c r="E20" s="180">
        <v>2061</v>
      </c>
      <c r="F20" s="182">
        <f t="shared" si="1"/>
        <v>-0.7151868025230471</v>
      </c>
    </row>
    <row r="21" spans="1:6" s="130" customFormat="1" ht="21.75" customHeight="1">
      <c r="A21" s="178" t="s">
        <v>88</v>
      </c>
      <c r="B21" s="179">
        <v>15</v>
      </c>
      <c r="C21" s="180">
        <v>0</v>
      </c>
      <c r="D21" s="181">
        <f t="shared" si="0"/>
        <v>0</v>
      </c>
      <c r="E21" s="180">
        <v>20</v>
      </c>
      <c r="F21" s="182"/>
    </row>
    <row r="22" spans="1:6" s="130" customFormat="1" ht="21.75" customHeight="1">
      <c r="A22" s="178" t="s">
        <v>89</v>
      </c>
      <c r="B22" s="179">
        <v>1431</v>
      </c>
      <c r="C22" s="180">
        <v>3328</v>
      </c>
      <c r="D22" s="181">
        <f t="shared" si="0"/>
        <v>232.5646401118099</v>
      </c>
      <c r="E22" s="180">
        <v>1659</v>
      </c>
      <c r="F22" s="182">
        <f t="shared" si="1"/>
        <v>1.0060277275467149</v>
      </c>
    </row>
    <row r="23" spans="1:6" s="130" customFormat="1" ht="21.75" customHeight="1">
      <c r="A23" s="178" t="s">
        <v>90</v>
      </c>
      <c r="B23" s="179">
        <v>6310</v>
      </c>
      <c r="C23" s="180">
        <v>1738</v>
      </c>
      <c r="D23" s="181">
        <f t="shared" si="0"/>
        <v>27.543581616481777</v>
      </c>
      <c r="E23" s="180">
        <v>1706</v>
      </c>
      <c r="F23" s="182"/>
    </row>
    <row r="24" spans="1:6" s="130" customFormat="1" ht="21.75" customHeight="1">
      <c r="A24" s="178" t="s">
        <v>91</v>
      </c>
      <c r="B24" s="179">
        <v>680</v>
      </c>
      <c r="C24" s="180">
        <v>124</v>
      </c>
      <c r="D24" s="181">
        <f t="shared" si="0"/>
        <v>18.235294117647058</v>
      </c>
      <c r="E24" s="180">
        <v>220</v>
      </c>
      <c r="F24" s="182">
        <f t="shared" si="1"/>
        <v>-0.43636363636363634</v>
      </c>
    </row>
    <row r="25" spans="1:6" s="130" customFormat="1" ht="21.75" customHeight="1">
      <c r="A25" s="178" t="s">
        <v>92</v>
      </c>
      <c r="B25" s="179">
        <v>1500</v>
      </c>
      <c r="C25" s="179"/>
      <c r="D25" s="181">
        <f t="shared" si="0"/>
        <v>0</v>
      </c>
      <c r="E25" s="179"/>
      <c r="F25" s="182"/>
    </row>
    <row r="26" spans="1:6" s="130" customFormat="1" ht="21.75" customHeight="1">
      <c r="A26" s="178" t="s">
        <v>93</v>
      </c>
      <c r="B26" s="179">
        <v>1500</v>
      </c>
      <c r="C26" s="179"/>
      <c r="D26" s="181">
        <f t="shared" si="0"/>
        <v>0</v>
      </c>
      <c r="E26" s="180"/>
      <c r="F26" s="182"/>
    </row>
    <row r="27" spans="1:6" s="130" customFormat="1" ht="21.75" customHeight="1">
      <c r="A27" s="178" t="s">
        <v>94</v>
      </c>
      <c r="B27" s="179">
        <v>11390</v>
      </c>
      <c r="C27" s="180">
        <v>984</v>
      </c>
      <c r="D27" s="181">
        <f t="shared" si="0"/>
        <v>8.639157155399472</v>
      </c>
      <c r="E27" s="180">
        <v>767</v>
      </c>
      <c r="F27" s="182">
        <f t="shared" si="1"/>
        <v>0.28292046936114734</v>
      </c>
    </row>
    <row r="28" spans="1:6" s="130" customFormat="1" ht="21.75" customHeight="1">
      <c r="A28" s="156" t="s">
        <v>95</v>
      </c>
      <c r="B28" s="179">
        <v>0</v>
      </c>
      <c r="C28" s="259">
        <v>567</v>
      </c>
      <c r="D28" s="181">
        <v>0</v>
      </c>
      <c r="E28" s="180"/>
      <c r="F28" s="182"/>
    </row>
    <row r="29" spans="1:6" s="130" customFormat="1" ht="21.75" customHeight="1">
      <c r="A29" s="178" t="s">
        <v>96</v>
      </c>
      <c r="B29" s="179">
        <v>179</v>
      </c>
      <c r="C29" s="180">
        <v>0</v>
      </c>
      <c r="D29" s="181">
        <f t="shared" si="0"/>
        <v>0</v>
      </c>
      <c r="E29" s="180"/>
      <c r="F29" s="182"/>
    </row>
    <row r="30" spans="1:6" s="130" customFormat="1" ht="21.75" customHeight="1">
      <c r="A30" s="176" t="s">
        <v>97</v>
      </c>
      <c r="B30" s="183">
        <v>1500</v>
      </c>
      <c r="C30" s="173">
        <v>0</v>
      </c>
      <c r="D30" s="174">
        <f t="shared" si="0"/>
        <v>0</v>
      </c>
      <c r="E30" s="173">
        <v>0</v>
      </c>
      <c r="F30" s="182"/>
    </row>
    <row r="31" spans="1:6" s="130" customFormat="1" ht="21.75" customHeight="1">
      <c r="A31" s="176" t="s">
        <v>98</v>
      </c>
      <c r="B31" s="183">
        <v>38132</v>
      </c>
      <c r="C31" s="173">
        <v>5595.66</v>
      </c>
      <c r="D31" s="174">
        <f t="shared" si="0"/>
        <v>14.67444665897409</v>
      </c>
      <c r="E31" s="173">
        <v>6585</v>
      </c>
      <c r="F31" s="177">
        <f>(C31-E31)/E31</f>
        <v>-0.15024145785876997</v>
      </c>
    </row>
    <row r="32" ht="19.5" customHeight="1"/>
    <row r="34" ht="14.25">
      <c r="C34" s="131"/>
    </row>
  </sheetData>
  <sheetProtection/>
  <mergeCells count="3">
    <mergeCell ref="A1:F1"/>
    <mergeCell ref="A3:A4"/>
    <mergeCell ref="B3:B4"/>
  </mergeCells>
  <printOptions horizontalCentered="1"/>
  <pageMargins left="0.16111111111111112" right="0.20833333333333334" top="0.9798611111111111" bottom="0.20069444444444445" header="0.5118055555555555" footer="0.2986111111111111"/>
  <pageSetup blackAndWhite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F1"/>
    </sheetView>
  </sheetViews>
  <sheetFormatPr defaultColWidth="8.75390625" defaultRowHeight="14.25"/>
  <cols>
    <col min="1" max="1" width="28.00390625" style="15" customWidth="1"/>
    <col min="2" max="2" width="9.75390625" style="131" customWidth="1"/>
    <col min="3" max="3" width="11.125" style="131" customWidth="1"/>
    <col min="4" max="4" width="11.00390625" style="132" customWidth="1"/>
    <col min="5" max="5" width="9.50390625" style="133" customWidth="1"/>
    <col min="6" max="6" width="11.50390625" style="132" customWidth="1"/>
    <col min="7" max="7" width="9.00390625" style="15" bestFit="1" customWidth="1"/>
    <col min="8" max="8" width="10.25390625" style="15" bestFit="1" customWidth="1"/>
    <col min="9" max="31" width="9.00390625" style="15" bestFit="1" customWidth="1"/>
    <col min="32" max="223" width="8.75390625" style="15" customWidth="1"/>
    <col min="224" max="253" width="9.00390625" style="15" bestFit="1" customWidth="1"/>
    <col min="254" max="255" width="9.00390625" style="15" customWidth="1"/>
    <col min="256" max="16384" width="8.75390625" style="15" customWidth="1"/>
  </cols>
  <sheetData>
    <row r="1" spans="1:6" s="128" customFormat="1" ht="26.25" customHeight="1">
      <c r="A1" s="206" t="s">
        <v>99</v>
      </c>
      <c r="B1" s="207"/>
      <c r="C1" s="207"/>
      <c r="D1" s="208"/>
      <c r="E1" s="207"/>
      <c r="F1" s="208"/>
    </row>
    <row r="2" spans="1:6" s="129" customFormat="1" ht="13.5" customHeight="1">
      <c r="A2" s="134"/>
      <c r="B2" s="135"/>
      <c r="C2" s="135"/>
      <c r="D2" s="136"/>
      <c r="E2" s="135"/>
      <c r="F2" s="137" t="s">
        <v>1</v>
      </c>
    </row>
    <row r="3" spans="1:6" s="129" customFormat="1" ht="29.25" customHeight="1">
      <c r="A3" s="138" t="s">
        <v>100</v>
      </c>
      <c r="B3" s="139" t="s">
        <v>101</v>
      </c>
      <c r="C3" s="139" t="s">
        <v>4</v>
      </c>
      <c r="D3" s="140" t="s">
        <v>102</v>
      </c>
      <c r="E3" s="139" t="s">
        <v>6</v>
      </c>
      <c r="F3" s="140" t="s">
        <v>7</v>
      </c>
    </row>
    <row r="4" spans="1:9" s="129" customFormat="1" ht="21.75" customHeight="1">
      <c r="A4" s="141" t="s">
        <v>103</v>
      </c>
      <c r="B4" s="142">
        <f>B5+B15+B20+B22</f>
        <v>19836</v>
      </c>
      <c r="C4" s="142">
        <f>C5+C15+C20+C22+C21</f>
        <v>34421</v>
      </c>
      <c r="D4" s="143">
        <f>C4/B4*100</f>
        <v>173.52792901794714</v>
      </c>
      <c r="E4" s="142">
        <f>E5+E15+E20+E22</f>
        <v>5357</v>
      </c>
      <c r="F4" s="143">
        <f>(C4-E4)/E4*100</f>
        <v>542.5424677991413</v>
      </c>
      <c r="I4" s="165"/>
    </row>
    <row r="5" spans="1:6" s="129" customFormat="1" ht="19.5" customHeight="1">
      <c r="A5" s="144" t="s">
        <v>104</v>
      </c>
      <c r="B5" s="116">
        <f>SUM(B6:B14)</f>
        <v>16336</v>
      </c>
      <c r="C5" s="116">
        <f>SUM(C6:C14)</f>
        <v>18427</v>
      </c>
      <c r="D5" s="117">
        <f>C5*100/B5</f>
        <v>112.79995102840353</v>
      </c>
      <c r="E5" s="116">
        <v>1539</v>
      </c>
      <c r="F5" s="117">
        <f>(C5-E5)/E5*100</f>
        <v>1097.3359324236517</v>
      </c>
    </row>
    <row r="6" spans="1:6" s="129" customFormat="1" ht="19.5" customHeight="1">
      <c r="A6" s="145" t="s">
        <v>105</v>
      </c>
      <c r="B6" s="146">
        <v>14660</v>
      </c>
      <c r="C6" s="121">
        <v>16348</v>
      </c>
      <c r="D6" s="122">
        <f>C6*100/B6</f>
        <v>111.5143246930423</v>
      </c>
      <c r="E6" s="121">
        <v>1014</v>
      </c>
      <c r="F6" s="122">
        <f>(C6-E6)/E6*100</f>
        <v>1512.2287968441815</v>
      </c>
    </row>
    <row r="7" spans="1:6" s="129" customFormat="1" ht="19.5" customHeight="1">
      <c r="A7" s="147" t="s">
        <v>106</v>
      </c>
      <c r="B7" s="146"/>
      <c r="C7" s="121"/>
      <c r="D7" s="122"/>
      <c r="E7" s="121"/>
      <c r="F7" s="122"/>
    </row>
    <row r="8" spans="1:6" s="129" customFormat="1" ht="19.5" customHeight="1">
      <c r="A8" s="148" t="s">
        <v>107</v>
      </c>
      <c r="B8" s="146">
        <v>360</v>
      </c>
      <c r="C8" s="121">
        <v>870</v>
      </c>
      <c r="D8" s="122">
        <f>C8*100/B8</f>
        <v>241.66666666666666</v>
      </c>
      <c r="E8" s="121">
        <v>221</v>
      </c>
      <c r="F8" s="122">
        <f aca="true" t="shared" si="0" ref="F8:F34">(C8-E8)/E8*100</f>
        <v>293.6651583710407</v>
      </c>
    </row>
    <row r="9" spans="1:6" s="129" customFormat="1" ht="19.5" customHeight="1">
      <c r="A9" s="148" t="s">
        <v>108</v>
      </c>
      <c r="B9" s="146">
        <v>103</v>
      </c>
      <c r="C9" s="121"/>
      <c r="D9" s="122">
        <f>C9*100/B9</f>
        <v>0</v>
      </c>
      <c r="E9" s="121"/>
      <c r="F9" s="122"/>
    </row>
    <row r="10" spans="1:6" s="129" customFormat="1" ht="19.5" customHeight="1">
      <c r="A10" s="148" t="s">
        <v>109</v>
      </c>
      <c r="B10" s="146"/>
      <c r="C10" s="121"/>
      <c r="D10" s="122"/>
      <c r="E10" s="121"/>
      <c r="F10" s="122"/>
    </row>
    <row r="11" spans="1:6" s="129" customFormat="1" ht="19.5" customHeight="1">
      <c r="A11" s="148" t="s">
        <v>110</v>
      </c>
      <c r="B11" s="146"/>
      <c r="C11" s="121"/>
      <c r="D11" s="122"/>
      <c r="E11" s="121"/>
      <c r="F11" s="122"/>
    </row>
    <row r="12" spans="1:6" s="129" customFormat="1" ht="19.5" customHeight="1">
      <c r="A12" s="148" t="s">
        <v>111</v>
      </c>
      <c r="B12" s="146">
        <v>813</v>
      </c>
      <c r="C12" s="121">
        <v>1031</v>
      </c>
      <c r="D12" s="122">
        <f>C12*100/B12</f>
        <v>126.81426814268143</v>
      </c>
      <c r="E12" s="121">
        <v>54</v>
      </c>
      <c r="F12" s="122">
        <f t="shared" si="0"/>
        <v>1809.2592592592591</v>
      </c>
    </row>
    <row r="13" spans="1:6" s="129" customFormat="1" ht="19.5" customHeight="1">
      <c r="A13" s="148" t="s">
        <v>112</v>
      </c>
      <c r="B13" s="146"/>
      <c r="C13" s="121"/>
      <c r="D13" s="122"/>
      <c r="E13" s="121"/>
      <c r="F13" s="122"/>
    </row>
    <row r="14" spans="1:6" s="129" customFormat="1" ht="19.5" customHeight="1">
      <c r="A14" s="148" t="s">
        <v>113</v>
      </c>
      <c r="B14" s="146">
        <v>400</v>
      </c>
      <c r="C14" s="121">
        <v>178</v>
      </c>
      <c r="D14" s="122">
        <f>C14*100/B14</f>
        <v>44.5</v>
      </c>
      <c r="E14" s="121">
        <v>250</v>
      </c>
      <c r="F14" s="122">
        <f t="shared" si="0"/>
        <v>-28.799999999999997</v>
      </c>
    </row>
    <row r="15" spans="1:6" s="129" customFormat="1" ht="19.5" customHeight="1">
      <c r="A15" s="149" t="s">
        <v>114</v>
      </c>
      <c r="B15" s="150">
        <v>2700</v>
      </c>
      <c r="C15" s="116">
        <v>1771</v>
      </c>
      <c r="D15" s="117">
        <f>C15*100/B15</f>
        <v>65.5925925925926</v>
      </c>
      <c r="E15" s="116">
        <v>418</v>
      </c>
      <c r="F15" s="117">
        <f t="shared" si="0"/>
        <v>323.6842105263158</v>
      </c>
    </row>
    <row r="16" spans="1:6" s="129" customFormat="1" ht="19.5" customHeight="1">
      <c r="A16" s="151" t="s">
        <v>115</v>
      </c>
      <c r="B16" s="152">
        <v>1500</v>
      </c>
      <c r="C16" s="121">
        <v>908.66</v>
      </c>
      <c r="D16" s="122">
        <f>C16*100/B16</f>
        <v>60.577333333333335</v>
      </c>
      <c r="E16" s="121">
        <v>69</v>
      </c>
      <c r="F16" s="122">
        <f t="shared" si="0"/>
        <v>1216.8985507246375</v>
      </c>
    </row>
    <row r="17" spans="1:6" s="129" customFormat="1" ht="19.5" customHeight="1">
      <c r="A17" s="151" t="s">
        <v>116</v>
      </c>
      <c r="B17" s="152"/>
      <c r="C17" s="121">
        <v>17</v>
      </c>
      <c r="D17" s="122"/>
      <c r="E17" s="121">
        <v>8</v>
      </c>
      <c r="F17" s="122"/>
    </row>
    <row r="18" spans="1:8" s="129" customFormat="1" ht="19.5" customHeight="1">
      <c r="A18" s="151" t="s">
        <v>117</v>
      </c>
      <c r="B18" s="152">
        <v>1200</v>
      </c>
      <c r="C18" s="121">
        <v>821.94</v>
      </c>
      <c r="D18" s="122">
        <f>C18*100/B18</f>
        <v>68.495</v>
      </c>
      <c r="E18" s="121">
        <v>324</v>
      </c>
      <c r="F18" s="122">
        <f t="shared" si="0"/>
        <v>153.6851851851852</v>
      </c>
      <c r="H18" s="153"/>
    </row>
    <row r="19" spans="1:6" s="129" customFormat="1" ht="19.5" customHeight="1">
      <c r="A19" s="151" t="s">
        <v>118</v>
      </c>
      <c r="B19" s="152"/>
      <c r="C19" s="121">
        <v>23</v>
      </c>
      <c r="D19" s="122"/>
      <c r="E19" s="121">
        <v>17</v>
      </c>
      <c r="F19" s="122">
        <f t="shared" si="0"/>
        <v>35.294117647058826</v>
      </c>
    </row>
    <row r="20" spans="1:6" s="129" customFormat="1" ht="19.5" customHeight="1">
      <c r="A20" s="149" t="s">
        <v>119</v>
      </c>
      <c r="B20" s="150">
        <v>800</v>
      </c>
      <c r="C20" s="117">
        <v>11300</v>
      </c>
      <c r="D20" s="117">
        <f>C20/B20*100</f>
        <v>1412.5</v>
      </c>
      <c r="E20" s="116">
        <v>3400</v>
      </c>
      <c r="F20" s="117">
        <f t="shared" si="0"/>
        <v>232.3529411764706</v>
      </c>
    </row>
    <row r="21" spans="1:6" s="129" customFormat="1" ht="19.5" customHeight="1">
      <c r="A21" s="149" t="s">
        <v>120</v>
      </c>
      <c r="B21" s="150"/>
      <c r="C21" s="117">
        <v>2923</v>
      </c>
      <c r="D21" s="117"/>
      <c r="E21" s="116">
        <v>6</v>
      </c>
      <c r="F21" s="117"/>
    </row>
    <row r="22" spans="1:6" s="129" customFormat="1" ht="19.5" customHeight="1">
      <c r="A22" s="149" t="s">
        <v>121</v>
      </c>
      <c r="B22" s="146"/>
      <c r="C22" s="121"/>
      <c r="D22" s="122"/>
      <c r="E22" s="121"/>
      <c r="F22" s="122"/>
    </row>
    <row r="23" spans="1:6" s="130" customFormat="1" ht="19.5" customHeight="1">
      <c r="A23" s="154" t="s">
        <v>122</v>
      </c>
      <c r="B23" s="116">
        <f>SUM(B25:B37)</f>
        <v>19446</v>
      </c>
      <c r="C23" s="116">
        <f>SUM(C25:C35)</f>
        <v>11654</v>
      </c>
      <c r="D23" s="117">
        <f>C23*100/B23</f>
        <v>59.930062737838114</v>
      </c>
      <c r="E23" s="116">
        <v>1296</v>
      </c>
      <c r="F23" s="117">
        <f t="shared" si="0"/>
        <v>799.2283950617284</v>
      </c>
    </row>
    <row r="24" spans="1:6" s="130" customFormat="1" ht="19.5" customHeight="1">
      <c r="A24" s="155" t="s">
        <v>123</v>
      </c>
      <c r="B24" s="116">
        <f>SUM(B26:B35)</f>
        <v>19336</v>
      </c>
      <c r="C24" s="116">
        <f>SUM(C26:C36)</f>
        <v>11654</v>
      </c>
      <c r="D24" s="117">
        <f>C24*100/B24</f>
        <v>60.27099710384775</v>
      </c>
      <c r="E24" s="116">
        <v>1296</v>
      </c>
      <c r="F24" s="117">
        <f t="shared" si="0"/>
        <v>799.2283950617284</v>
      </c>
    </row>
    <row r="25" spans="1:6" s="130" customFormat="1" ht="19.5" customHeight="1">
      <c r="A25" s="156" t="s">
        <v>124</v>
      </c>
      <c r="B25" s="146"/>
      <c r="C25" s="121"/>
      <c r="D25" s="122"/>
      <c r="E25" s="121"/>
      <c r="F25" s="117"/>
    </row>
    <row r="26" spans="1:6" s="130" customFormat="1" ht="19.5" customHeight="1">
      <c r="A26" s="156" t="s">
        <v>125</v>
      </c>
      <c r="B26" s="146"/>
      <c r="C26" s="121"/>
      <c r="D26" s="122"/>
      <c r="E26" s="121">
        <v>17</v>
      </c>
      <c r="F26" s="122">
        <f t="shared" si="0"/>
        <v>-100</v>
      </c>
    </row>
    <row r="27" spans="1:6" s="130" customFormat="1" ht="19.5" customHeight="1">
      <c r="A27" s="156" t="s">
        <v>126</v>
      </c>
      <c r="B27" s="152">
        <v>700</v>
      </c>
      <c r="C27" s="121">
        <v>477</v>
      </c>
      <c r="D27" s="122">
        <f>C27*100/B27</f>
        <v>68.14285714285714</v>
      </c>
      <c r="E27" s="121"/>
      <c r="F27" s="122"/>
    </row>
    <row r="28" spans="1:6" s="130" customFormat="1" ht="19.5" customHeight="1">
      <c r="A28" s="156" t="s">
        <v>127</v>
      </c>
      <c r="B28" s="146"/>
      <c r="C28" s="121"/>
      <c r="D28" s="122"/>
      <c r="E28" s="121"/>
      <c r="F28" s="122"/>
    </row>
    <row r="29" spans="1:6" s="130" customFormat="1" ht="19.5" customHeight="1">
      <c r="A29" s="156" t="s">
        <v>128</v>
      </c>
      <c r="B29" s="152">
        <v>16226</v>
      </c>
      <c r="C29" s="121">
        <v>10782</v>
      </c>
      <c r="D29" s="122">
        <f>C29*100/B29</f>
        <v>66.44890915814125</v>
      </c>
      <c r="E29" s="121">
        <v>1173</v>
      </c>
      <c r="F29" s="122">
        <f t="shared" si="0"/>
        <v>819.1815856777494</v>
      </c>
    </row>
    <row r="30" spans="1:6" s="130" customFormat="1" ht="19.5" customHeight="1">
      <c r="A30" s="156" t="s">
        <v>129</v>
      </c>
      <c r="B30" s="152">
        <v>1350</v>
      </c>
      <c r="C30" s="121"/>
      <c r="D30" s="122">
        <f>C30*100/B30</f>
        <v>0</v>
      </c>
      <c r="E30" s="121"/>
      <c r="F30" s="122"/>
    </row>
    <row r="31" spans="1:6" s="130" customFormat="1" ht="19.5" customHeight="1">
      <c r="A31" s="156" t="s">
        <v>130</v>
      </c>
      <c r="B31" s="146"/>
      <c r="C31" s="121"/>
      <c r="D31" s="122"/>
      <c r="E31" s="121"/>
      <c r="F31" s="122"/>
    </row>
    <row r="32" spans="1:6" s="130" customFormat="1" ht="19.5" customHeight="1">
      <c r="A32" s="156" t="s">
        <v>131</v>
      </c>
      <c r="B32" s="146"/>
      <c r="C32" s="121"/>
      <c r="D32" s="122"/>
      <c r="E32" s="121"/>
      <c r="F32" s="122"/>
    </row>
    <row r="33" spans="1:6" s="130" customFormat="1" ht="19.5" customHeight="1">
      <c r="A33" s="156" t="s">
        <v>132</v>
      </c>
      <c r="B33" s="146"/>
      <c r="C33" s="121"/>
      <c r="D33" s="122"/>
      <c r="E33" s="121">
        <v>28</v>
      </c>
      <c r="F33" s="122">
        <f t="shared" si="0"/>
        <v>-100</v>
      </c>
    </row>
    <row r="34" spans="1:6" s="130" customFormat="1" ht="19.5" customHeight="1">
      <c r="A34" s="156" t="s">
        <v>133</v>
      </c>
      <c r="B34" s="152">
        <v>1060</v>
      </c>
      <c r="C34" s="121">
        <v>300</v>
      </c>
      <c r="D34" s="122">
        <f>C34*100/B34</f>
        <v>28.30188679245283</v>
      </c>
      <c r="E34" s="121">
        <v>78</v>
      </c>
      <c r="F34" s="122">
        <f t="shared" si="0"/>
        <v>284.61538461538464</v>
      </c>
    </row>
    <row r="35" spans="1:6" ht="19.5" customHeight="1">
      <c r="A35" s="156" t="s">
        <v>134</v>
      </c>
      <c r="B35" s="157"/>
      <c r="C35" s="157">
        <v>95</v>
      </c>
      <c r="D35" s="158"/>
      <c r="E35" s="157"/>
      <c r="F35" s="117"/>
    </row>
    <row r="36" spans="1:6" ht="19.5" customHeight="1">
      <c r="A36" s="159" t="s">
        <v>135</v>
      </c>
      <c r="B36" s="160">
        <v>110</v>
      </c>
      <c r="C36" s="160"/>
      <c r="D36" s="161"/>
      <c r="E36" s="160"/>
      <c r="F36" s="117"/>
    </row>
    <row r="37" spans="1:6" ht="19.5" customHeight="1">
      <c r="A37" s="162" t="s">
        <v>136</v>
      </c>
      <c r="B37" s="163"/>
      <c r="C37" s="163"/>
      <c r="D37" s="164"/>
      <c r="E37" s="163"/>
      <c r="F37" s="117"/>
    </row>
  </sheetData>
  <sheetProtection/>
  <mergeCells count="1">
    <mergeCell ref="A1:F1"/>
  </mergeCells>
  <printOptions horizontalCentered="1"/>
  <pageMargins left="0.5506944444444445" right="0.15694444444444444" top="0.39305555555555555" bottom="0.39305555555555555" header="0.3145833333333333" footer="0.15694444444444444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37.00390625" style="0" customWidth="1"/>
    <col min="2" max="2" width="17.75390625" style="0" customWidth="1"/>
    <col min="3" max="3" width="16.875" style="0" customWidth="1"/>
    <col min="4" max="4" width="14.875" style="0" customWidth="1"/>
    <col min="5" max="5" width="16.875" style="100" customWidth="1"/>
    <col min="6" max="6" width="16.00390625" style="0" customWidth="1"/>
  </cols>
  <sheetData>
    <row r="1" spans="1:6" ht="20.25">
      <c r="A1" s="227" t="s">
        <v>137</v>
      </c>
      <c r="B1" s="227"/>
      <c r="C1" s="227"/>
      <c r="D1" s="227"/>
      <c r="E1" s="228"/>
      <c r="F1" s="227"/>
    </row>
    <row r="2" spans="1:6" ht="15.75">
      <c r="A2" s="101"/>
      <c r="B2" s="102"/>
      <c r="C2" s="103"/>
      <c r="D2" s="104"/>
      <c r="E2" s="105"/>
      <c r="F2" s="106" t="s">
        <v>1</v>
      </c>
    </row>
    <row r="3" spans="1:6" ht="14.25">
      <c r="A3" s="107" t="s">
        <v>138</v>
      </c>
      <c r="B3" s="108" t="s">
        <v>3</v>
      </c>
      <c r="C3" s="109" t="s">
        <v>4</v>
      </c>
      <c r="D3" s="110" t="s">
        <v>139</v>
      </c>
      <c r="E3" s="111" t="s">
        <v>140</v>
      </c>
      <c r="F3" s="112" t="s">
        <v>141</v>
      </c>
    </row>
    <row r="4" spans="1:6" ht="21.75" customHeight="1">
      <c r="A4" s="113" t="s">
        <v>142</v>
      </c>
      <c r="B4" s="114">
        <v>27579</v>
      </c>
      <c r="C4" s="114">
        <v>35382</v>
      </c>
      <c r="D4" s="115">
        <f>C4/B4*100</f>
        <v>128.2932666159034</v>
      </c>
      <c r="E4" s="116">
        <v>25317</v>
      </c>
      <c r="F4" s="117">
        <f>(C4-E4)/E4*100</f>
        <v>39.75589524825216</v>
      </c>
    </row>
    <row r="5" spans="1:6" ht="21.75" customHeight="1">
      <c r="A5" s="113" t="s">
        <v>143</v>
      </c>
      <c r="B5" s="116">
        <v>48511.0463</v>
      </c>
      <c r="C5" s="116">
        <v>17475.6528</v>
      </c>
      <c r="D5" s="115">
        <f aca="true" t="shared" si="0" ref="D5:D17">C5/B5*100</f>
        <v>36.02406901703953</v>
      </c>
      <c r="E5" s="116">
        <v>25041.0574</v>
      </c>
      <c r="F5" s="117">
        <f aca="true" t="shared" si="1" ref="F5:F21">(C5-E5)/E5*100</f>
        <v>-30.212001351029215</v>
      </c>
    </row>
    <row r="6" spans="1:6" ht="21.75" customHeight="1">
      <c r="A6" s="118" t="s">
        <v>144</v>
      </c>
      <c r="B6" s="119">
        <v>24463.9834</v>
      </c>
      <c r="C6" s="119">
        <v>8468.3791</v>
      </c>
      <c r="D6" s="120">
        <f t="shared" si="0"/>
        <v>34.61569999266759</v>
      </c>
      <c r="E6" s="121">
        <v>13247.8423</v>
      </c>
      <c r="F6" s="122">
        <f t="shared" si="1"/>
        <v>-36.077295394737604</v>
      </c>
    </row>
    <row r="7" spans="1:6" ht="21.75" customHeight="1">
      <c r="A7" s="118" t="s">
        <v>145</v>
      </c>
      <c r="B7" s="119">
        <v>232.7985</v>
      </c>
      <c r="C7" s="119">
        <v>93.1631</v>
      </c>
      <c r="D7" s="120">
        <f t="shared" si="0"/>
        <v>40.01877159861426</v>
      </c>
      <c r="E7" s="121">
        <v>111.455293</v>
      </c>
      <c r="F7" s="122">
        <f t="shared" si="1"/>
        <v>-16.412134863796908</v>
      </c>
    </row>
    <row r="8" spans="1:6" ht="21.75" customHeight="1">
      <c r="A8" s="123" t="s">
        <v>146</v>
      </c>
      <c r="B8" s="119">
        <v>22995.7644</v>
      </c>
      <c r="C8" s="121">
        <v>8849.9144</v>
      </c>
      <c r="D8" s="120">
        <f t="shared" si="0"/>
        <v>38.484975954963254</v>
      </c>
      <c r="E8" s="121">
        <v>11161.773965</v>
      </c>
      <c r="F8" s="122">
        <f t="shared" si="1"/>
        <v>-20.71229512664657</v>
      </c>
    </row>
    <row r="9" spans="1:6" ht="21.75" customHeight="1">
      <c r="A9" s="123" t="s">
        <v>147</v>
      </c>
      <c r="B9" s="121">
        <v>0</v>
      </c>
      <c r="C9" s="119">
        <v>0</v>
      </c>
      <c r="D9" s="120"/>
      <c r="E9" s="121">
        <v>0</v>
      </c>
      <c r="F9" s="122"/>
    </row>
    <row r="10" spans="1:6" ht="21.75" customHeight="1">
      <c r="A10" s="123" t="s">
        <v>148</v>
      </c>
      <c r="B10" s="119">
        <v>808</v>
      </c>
      <c r="C10" s="119">
        <v>1.8285</v>
      </c>
      <c r="D10" s="120">
        <f t="shared" si="0"/>
        <v>0.22629950495049503</v>
      </c>
      <c r="E10" s="121">
        <v>666.979866</v>
      </c>
      <c r="F10" s="122">
        <f t="shared" si="1"/>
        <v>-99.72585379361362</v>
      </c>
    </row>
    <row r="11" spans="1:6" ht="21.75" customHeight="1">
      <c r="A11" s="123" t="s">
        <v>149</v>
      </c>
      <c r="B11" s="119">
        <v>10.5</v>
      </c>
      <c r="C11" s="121">
        <v>62.3676</v>
      </c>
      <c r="D11" s="120">
        <f t="shared" si="0"/>
        <v>593.9771428571429</v>
      </c>
      <c r="E11" s="121">
        <v>2.5285</v>
      </c>
      <c r="F11" s="122">
        <f t="shared" si="1"/>
        <v>2366.584931777734</v>
      </c>
    </row>
    <row r="12" spans="1:6" ht="21.75" customHeight="1">
      <c r="A12" s="124" t="s">
        <v>150</v>
      </c>
      <c r="B12" s="125"/>
      <c r="C12" s="121"/>
      <c r="D12" s="120"/>
      <c r="E12" s="121"/>
      <c r="F12" s="122"/>
    </row>
    <row r="13" spans="1:6" ht="21.75" customHeight="1">
      <c r="A13" s="124" t="s">
        <v>151</v>
      </c>
      <c r="B13" s="125"/>
      <c r="C13" s="121"/>
      <c r="D13" s="120"/>
      <c r="E13" s="121"/>
      <c r="F13" s="122"/>
    </row>
    <row r="14" spans="1:6" ht="21.75" customHeight="1">
      <c r="A14" s="126" t="s">
        <v>152</v>
      </c>
      <c r="B14" s="114">
        <v>45977.2514</v>
      </c>
      <c r="C14" s="114">
        <v>21107.928</v>
      </c>
      <c r="D14" s="115">
        <f t="shared" si="0"/>
        <v>45.9095038465044</v>
      </c>
      <c r="E14" s="116">
        <v>18703.8501</v>
      </c>
      <c r="F14" s="117">
        <f t="shared" si="1"/>
        <v>12.853385196879868</v>
      </c>
    </row>
    <row r="15" spans="1:6" ht="21.75" customHeight="1">
      <c r="A15" s="118" t="s">
        <v>153</v>
      </c>
      <c r="B15" s="121">
        <v>44502</v>
      </c>
      <c r="C15" s="119">
        <v>20985.8101</v>
      </c>
      <c r="D15" s="120">
        <f t="shared" si="0"/>
        <v>47.15700440429643</v>
      </c>
      <c r="E15" s="121">
        <v>18144.9999</v>
      </c>
      <c r="F15" s="122">
        <f t="shared" si="1"/>
        <v>15.656159909926481</v>
      </c>
    </row>
    <row r="16" spans="1:6" ht="21.75" customHeight="1">
      <c r="A16" s="118" t="s">
        <v>154</v>
      </c>
      <c r="B16" s="119">
        <v>4.4502</v>
      </c>
      <c r="C16" s="121">
        <v>3.1754</v>
      </c>
      <c r="D16" s="120">
        <f t="shared" si="0"/>
        <v>71.3540964451036</v>
      </c>
      <c r="E16" s="121">
        <v>0</v>
      </c>
      <c r="F16" s="122"/>
    </row>
    <row r="17" spans="1:6" ht="21.75" customHeight="1">
      <c r="A17" s="123" t="s">
        <v>155</v>
      </c>
      <c r="B17" s="119">
        <v>47.8</v>
      </c>
      <c r="C17" s="119">
        <v>22.8064</v>
      </c>
      <c r="D17" s="120">
        <f t="shared" si="0"/>
        <v>47.71213389121339</v>
      </c>
      <c r="E17" s="121">
        <v>13.8005</v>
      </c>
      <c r="F17" s="122">
        <f t="shared" si="1"/>
        <v>65.25778051519873</v>
      </c>
    </row>
    <row r="18" spans="1:6" ht="21.75" customHeight="1">
      <c r="A18" s="124" t="s">
        <v>156</v>
      </c>
      <c r="B18" s="125"/>
      <c r="C18" s="119"/>
      <c r="D18" s="120"/>
      <c r="E18" s="121"/>
      <c r="F18" s="122"/>
    </row>
    <row r="19" spans="1:6" ht="21.75" customHeight="1">
      <c r="A19" s="124" t="s">
        <v>157</v>
      </c>
      <c r="B19" s="125"/>
      <c r="C19" s="121"/>
      <c r="D19" s="120"/>
      <c r="E19" s="121"/>
      <c r="F19" s="122"/>
    </row>
    <row r="20" spans="1:6" ht="21.75" customHeight="1">
      <c r="A20" s="113" t="s">
        <v>158</v>
      </c>
      <c r="B20" s="114">
        <v>2533.7949</v>
      </c>
      <c r="C20" s="114">
        <v>-3632.2751</v>
      </c>
      <c r="D20" s="117">
        <f>C20/B20*100</f>
        <v>-143.35316169434236</v>
      </c>
      <c r="E20" s="116">
        <v>6337.2072</v>
      </c>
      <c r="F20" s="117">
        <f t="shared" si="1"/>
        <v>-157.31665361991006</v>
      </c>
    </row>
    <row r="21" spans="1:6" ht="21.75" customHeight="1">
      <c r="A21" s="126" t="s">
        <v>159</v>
      </c>
      <c r="B21" s="114">
        <v>30113</v>
      </c>
      <c r="C21" s="114">
        <f>C4+C20</f>
        <v>31749.7249</v>
      </c>
      <c r="D21" s="115">
        <f>C21/B21*100</f>
        <v>105.43527679075481</v>
      </c>
      <c r="E21" s="116">
        <v>31654</v>
      </c>
      <c r="F21" s="117">
        <f t="shared" si="1"/>
        <v>0.30241012194351763</v>
      </c>
    </row>
    <row r="24" ht="14.25">
      <c r="C24" s="127"/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  <headerFooter>
    <oddFooter xml:space="preserve">&amp;C&amp;P+11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zoomScalePageLayoutView="0" workbookViewId="0" topLeftCell="A1">
      <selection activeCell="A1" sqref="A1:L1"/>
    </sheetView>
  </sheetViews>
  <sheetFormatPr defaultColWidth="6.375" defaultRowHeight="12.75" customHeight="1"/>
  <cols>
    <col min="1" max="1" width="30.125" style="0" customWidth="1"/>
    <col min="2" max="2" width="10.75390625" style="56" customWidth="1"/>
    <col min="3" max="3" width="13.50390625" style="56" customWidth="1"/>
    <col min="4" max="4" width="8.50390625" style="57" customWidth="1"/>
    <col min="5" max="5" width="24.625" style="56" customWidth="1"/>
    <col min="6" max="6" width="10.50390625" style="56" customWidth="1"/>
    <col min="7" max="7" width="12.375" style="56" customWidth="1"/>
    <col min="8" max="8" width="9.00390625" style="56" customWidth="1"/>
    <col min="9" max="9" width="23.875" style="56" customWidth="1"/>
    <col min="10" max="10" width="10.25390625" style="56" customWidth="1"/>
    <col min="11" max="11" width="11.00390625" style="0" customWidth="1"/>
    <col min="12" max="12" width="7.50390625" style="0" customWidth="1"/>
  </cols>
  <sheetData>
    <row r="1" spans="1:12" ht="21" customHeight="1">
      <c r="A1" s="229" t="s">
        <v>160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5:10" ht="21" customHeight="1">
      <c r="E2" s="58"/>
      <c r="F2" s="59"/>
      <c r="G2" s="59"/>
      <c r="H2" s="59"/>
      <c r="I2" s="59"/>
      <c r="J2" s="92" t="s">
        <v>161</v>
      </c>
    </row>
    <row r="3" spans="1:12" s="55" customFormat="1" ht="21" customHeight="1">
      <c r="A3" s="230" t="s">
        <v>162</v>
      </c>
      <c r="B3" s="231"/>
      <c r="C3" s="231"/>
      <c r="D3" s="232"/>
      <c r="E3" s="233" t="s">
        <v>163</v>
      </c>
      <c r="F3" s="234"/>
      <c r="G3" s="234"/>
      <c r="H3" s="234"/>
      <c r="I3" s="234"/>
      <c r="J3" s="234"/>
      <c r="K3" s="234"/>
      <c r="L3" s="235"/>
    </row>
    <row r="4" spans="1:12" s="55" customFormat="1" ht="21" customHeight="1">
      <c r="A4" s="60" t="s">
        <v>164</v>
      </c>
      <c r="B4" s="61" t="s">
        <v>165</v>
      </c>
      <c r="C4" s="62" t="s">
        <v>68</v>
      </c>
      <c r="D4" s="63" t="s">
        <v>166</v>
      </c>
      <c r="E4" s="64" t="s">
        <v>164</v>
      </c>
      <c r="F4" s="62" t="s">
        <v>3</v>
      </c>
      <c r="G4" s="62" t="s">
        <v>4</v>
      </c>
      <c r="H4" s="63" t="s">
        <v>166</v>
      </c>
      <c r="I4" s="64" t="s">
        <v>164</v>
      </c>
      <c r="J4" s="62" t="s">
        <v>3</v>
      </c>
      <c r="K4" s="62" t="s">
        <v>4</v>
      </c>
      <c r="L4" s="62" t="s">
        <v>166</v>
      </c>
    </row>
    <row r="5" spans="1:12" ht="21" customHeight="1">
      <c r="A5" s="65" t="s">
        <v>167</v>
      </c>
      <c r="B5" s="66">
        <v>186968.07</v>
      </c>
      <c r="C5" s="67">
        <f>C6+C7</f>
        <v>94077</v>
      </c>
      <c r="D5" s="68">
        <f aca="true" t="shared" si="0" ref="D5:D10">C5/B5</f>
        <v>0.5031714773543953</v>
      </c>
      <c r="E5" s="69" t="s">
        <v>168</v>
      </c>
      <c r="F5" s="70">
        <v>34164.77</v>
      </c>
      <c r="G5" s="67">
        <v>19062</v>
      </c>
      <c r="H5" s="68">
        <f>G5/F5</f>
        <v>0.5579431677719476</v>
      </c>
      <c r="I5" s="93" t="s">
        <v>169</v>
      </c>
      <c r="J5" s="66">
        <v>158972.69</v>
      </c>
      <c r="K5" s="67">
        <f>K6+K7+K8</f>
        <v>84599</v>
      </c>
      <c r="L5" s="68">
        <f>K5/J5</f>
        <v>0.5321605868278382</v>
      </c>
    </row>
    <row r="6" spans="1:12" ht="21.75" customHeight="1">
      <c r="A6" s="65" t="s">
        <v>170</v>
      </c>
      <c r="B6" s="71">
        <v>181065.07</v>
      </c>
      <c r="C6" s="67">
        <v>91087</v>
      </c>
      <c r="D6" s="68">
        <f t="shared" si="0"/>
        <v>0.5030622416571014</v>
      </c>
      <c r="E6" s="69" t="s">
        <v>171</v>
      </c>
      <c r="F6" s="67">
        <v>507.5</v>
      </c>
      <c r="G6" s="67">
        <v>257</v>
      </c>
      <c r="H6" s="68">
        <f aca="true" t="shared" si="1" ref="H6:H29">G6/F6</f>
        <v>0.5064039408866995</v>
      </c>
      <c r="I6" s="93" t="s">
        <v>172</v>
      </c>
      <c r="J6" s="71">
        <v>82999.96</v>
      </c>
      <c r="K6" s="67">
        <v>44879</v>
      </c>
      <c r="L6" s="68">
        <f aca="true" t="shared" si="2" ref="L6:L16">K6/J6</f>
        <v>0.5407111039571585</v>
      </c>
    </row>
    <row r="7" spans="1:12" ht="21" customHeight="1">
      <c r="A7" s="65" t="s">
        <v>173</v>
      </c>
      <c r="B7" s="71">
        <v>5903</v>
      </c>
      <c r="C7" s="67">
        <f>SUM(C8:C13)</f>
        <v>2990</v>
      </c>
      <c r="D7" s="68">
        <f t="shared" si="0"/>
        <v>0.5065221074030154</v>
      </c>
      <c r="E7" s="69" t="s">
        <v>174</v>
      </c>
      <c r="F7" s="72">
        <v>10481</v>
      </c>
      <c r="G7" s="67">
        <v>5866</v>
      </c>
      <c r="H7" s="68">
        <f t="shared" si="1"/>
        <v>0.559679419902681</v>
      </c>
      <c r="I7" s="93" t="s">
        <v>175</v>
      </c>
      <c r="J7" s="73">
        <v>39598.74</v>
      </c>
      <c r="K7" s="67">
        <v>19358</v>
      </c>
      <c r="L7" s="68">
        <f t="shared" si="2"/>
        <v>0.4888539382818747</v>
      </c>
    </row>
    <row r="8" spans="1:12" ht="21" customHeight="1">
      <c r="A8" s="65" t="s">
        <v>176</v>
      </c>
      <c r="B8" s="71">
        <v>846.1</v>
      </c>
      <c r="C8" s="67">
        <v>438</v>
      </c>
      <c r="D8" s="68">
        <f t="shared" si="0"/>
        <v>0.5176693062285782</v>
      </c>
      <c r="E8" s="69" t="s">
        <v>177</v>
      </c>
      <c r="F8" s="72">
        <v>41028.92</v>
      </c>
      <c r="G8" s="67">
        <v>25880</v>
      </c>
      <c r="H8" s="68">
        <f t="shared" si="1"/>
        <v>0.6307745853412666</v>
      </c>
      <c r="I8" s="93" t="s">
        <v>178</v>
      </c>
      <c r="J8" s="66">
        <v>36373.99</v>
      </c>
      <c r="K8" s="67">
        <v>20362</v>
      </c>
      <c r="L8" s="68">
        <f t="shared" si="2"/>
        <v>0.5597956121943181</v>
      </c>
    </row>
    <row r="9" spans="1:12" ht="21" customHeight="1">
      <c r="A9" s="65" t="s">
        <v>179</v>
      </c>
      <c r="B9" s="71">
        <v>1301</v>
      </c>
      <c r="C9" s="67">
        <v>544</v>
      </c>
      <c r="D9" s="68">
        <f t="shared" si="0"/>
        <v>0.4181398923904689</v>
      </c>
      <c r="E9" s="69" t="s">
        <v>180</v>
      </c>
      <c r="F9" s="72">
        <v>74.92</v>
      </c>
      <c r="G9" s="67">
        <v>94</v>
      </c>
      <c r="H9" s="68">
        <f t="shared" si="1"/>
        <v>1.2546716497597437</v>
      </c>
      <c r="I9" s="93" t="s">
        <v>181</v>
      </c>
      <c r="J9" s="71">
        <v>150944.23</v>
      </c>
      <c r="K9" s="67">
        <f>K10+K11+K12+K13+K14+K15+K16</f>
        <v>78824</v>
      </c>
      <c r="L9" s="68">
        <f t="shared" si="2"/>
        <v>0.5222061154639697</v>
      </c>
    </row>
    <row r="10" spans="1:12" ht="21" customHeight="1">
      <c r="A10" s="65" t="s">
        <v>182</v>
      </c>
      <c r="B10" s="71">
        <v>1220.6</v>
      </c>
      <c r="C10" s="67">
        <v>615</v>
      </c>
      <c r="D10" s="68">
        <f t="shared" si="0"/>
        <v>0.5038505652957562</v>
      </c>
      <c r="E10" s="69" t="s">
        <v>183</v>
      </c>
      <c r="F10" s="72">
        <v>2668.8</v>
      </c>
      <c r="G10" s="67">
        <v>1350</v>
      </c>
      <c r="H10" s="68">
        <f t="shared" si="1"/>
        <v>0.5058453237410072</v>
      </c>
      <c r="I10" s="93" t="s">
        <v>184</v>
      </c>
      <c r="J10" s="71">
        <v>10367.5</v>
      </c>
      <c r="K10" s="67">
        <v>5104</v>
      </c>
      <c r="L10" s="68">
        <f t="shared" si="2"/>
        <v>0.49230769230769234</v>
      </c>
    </row>
    <row r="11" spans="1:12" ht="21" customHeight="1">
      <c r="A11" s="65" t="s">
        <v>185</v>
      </c>
      <c r="B11" s="71">
        <v>0</v>
      </c>
      <c r="C11" s="67"/>
      <c r="D11" s="68"/>
      <c r="E11" s="69" t="s">
        <v>186</v>
      </c>
      <c r="F11" s="72">
        <v>35578.42</v>
      </c>
      <c r="G11" s="67">
        <v>19561</v>
      </c>
      <c r="H11" s="68">
        <f t="shared" si="1"/>
        <v>0.5497995695143292</v>
      </c>
      <c r="I11" s="93" t="s">
        <v>187</v>
      </c>
      <c r="J11" s="71">
        <v>28949.18</v>
      </c>
      <c r="K11" s="67">
        <v>15443</v>
      </c>
      <c r="L11" s="68">
        <f t="shared" si="2"/>
        <v>0.533452070144992</v>
      </c>
    </row>
    <row r="12" spans="1:12" ht="21" customHeight="1">
      <c r="A12" s="65" t="s">
        <v>188</v>
      </c>
      <c r="B12" s="71">
        <v>2348.3</v>
      </c>
      <c r="C12" s="67">
        <v>1330</v>
      </c>
      <c r="D12" s="68">
        <f aca="true" t="shared" si="3" ref="D12:D21">C12/B12</f>
        <v>0.5663671592215644</v>
      </c>
      <c r="E12" s="69" t="s">
        <v>189</v>
      </c>
      <c r="F12" s="72">
        <v>47038.26</v>
      </c>
      <c r="G12" s="67">
        <v>24958</v>
      </c>
      <c r="H12" s="68">
        <f t="shared" si="1"/>
        <v>0.5305893542830878</v>
      </c>
      <c r="I12" s="93" t="s">
        <v>190</v>
      </c>
      <c r="J12" s="71">
        <v>30236.49</v>
      </c>
      <c r="K12" s="67">
        <v>16247</v>
      </c>
      <c r="L12" s="68">
        <f t="shared" si="2"/>
        <v>0.5373308872822209</v>
      </c>
    </row>
    <row r="13" spans="1:12" ht="21" customHeight="1">
      <c r="A13" s="65" t="s">
        <v>191</v>
      </c>
      <c r="B13" s="71">
        <v>187</v>
      </c>
      <c r="C13" s="67">
        <v>63</v>
      </c>
      <c r="D13" s="68">
        <f t="shared" si="3"/>
        <v>0.33689839572192515</v>
      </c>
      <c r="E13" s="69" t="s">
        <v>192</v>
      </c>
      <c r="F13" s="72">
        <v>1716.63</v>
      </c>
      <c r="G13" s="67">
        <v>1007</v>
      </c>
      <c r="H13" s="68">
        <f t="shared" si="1"/>
        <v>0.5866144713770585</v>
      </c>
      <c r="I13" s="93" t="s">
        <v>193</v>
      </c>
      <c r="J13" s="73">
        <v>67013.06</v>
      </c>
      <c r="K13" s="67">
        <v>35460</v>
      </c>
      <c r="L13" s="68">
        <f t="shared" si="2"/>
        <v>0.5291505864677721</v>
      </c>
    </row>
    <row r="14" spans="1:12" ht="21" customHeight="1">
      <c r="A14" s="65" t="s">
        <v>194</v>
      </c>
      <c r="B14" s="73">
        <v>16633.4</v>
      </c>
      <c r="C14" s="67">
        <v>11654</v>
      </c>
      <c r="D14" s="68">
        <f t="shared" si="3"/>
        <v>0.7006384743948921</v>
      </c>
      <c r="E14" s="69" t="s">
        <v>195</v>
      </c>
      <c r="F14" s="72">
        <v>21751.31</v>
      </c>
      <c r="G14" s="67">
        <v>12295</v>
      </c>
      <c r="H14" s="68">
        <f t="shared" si="1"/>
        <v>0.5652533111798783</v>
      </c>
      <c r="I14" s="93" t="s">
        <v>196</v>
      </c>
      <c r="J14" s="74">
        <v>240</v>
      </c>
      <c r="K14" s="67">
        <v>170</v>
      </c>
      <c r="L14" s="68">
        <f t="shared" si="2"/>
        <v>0.7083333333333334</v>
      </c>
    </row>
    <row r="15" spans="1:12" ht="21" customHeight="1">
      <c r="A15" s="65" t="s">
        <v>197</v>
      </c>
      <c r="B15" s="74">
        <v>21654.3</v>
      </c>
      <c r="C15" s="67">
        <f>SUM(C16:C18)</f>
        <v>10829</v>
      </c>
      <c r="D15" s="68">
        <f t="shared" si="3"/>
        <v>0.5000854333781282</v>
      </c>
      <c r="E15" s="69" t="s">
        <v>198</v>
      </c>
      <c r="F15" s="72">
        <v>37699.22</v>
      </c>
      <c r="G15" s="67">
        <v>21525</v>
      </c>
      <c r="H15" s="68">
        <f t="shared" si="1"/>
        <v>0.570966720266361</v>
      </c>
      <c r="I15" s="93" t="s">
        <v>199</v>
      </c>
      <c r="J15" s="66">
        <v>11530</v>
      </c>
      <c r="K15" s="67">
        <v>4800</v>
      </c>
      <c r="L15" s="68">
        <f t="shared" si="2"/>
        <v>0.4163052905464007</v>
      </c>
    </row>
    <row r="16" spans="1:12" ht="21" customHeight="1">
      <c r="A16" s="65" t="s">
        <v>200</v>
      </c>
      <c r="B16" s="74">
        <v>17945</v>
      </c>
      <c r="C16" s="67">
        <v>8876</v>
      </c>
      <c r="D16" s="68">
        <f t="shared" si="3"/>
        <v>0.4946224575090554</v>
      </c>
      <c r="E16" s="69" t="s">
        <v>201</v>
      </c>
      <c r="F16" s="72">
        <v>13404.76</v>
      </c>
      <c r="G16" s="67">
        <v>6346</v>
      </c>
      <c r="H16" s="68">
        <f t="shared" si="1"/>
        <v>0.4734139216218716</v>
      </c>
      <c r="I16" s="93" t="s">
        <v>202</v>
      </c>
      <c r="J16" s="71">
        <v>2608</v>
      </c>
      <c r="K16" s="67">
        <v>1600</v>
      </c>
      <c r="L16" s="68">
        <f t="shared" si="2"/>
        <v>0.6134969325153374</v>
      </c>
    </row>
    <row r="17" spans="1:12" ht="21" customHeight="1">
      <c r="A17" s="65" t="s">
        <v>203</v>
      </c>
      <c r="B17" s="74">
        <v>735</v>
      </c>
      <c r="C17" s="67">
        <v>325</v>
      </c>
      <c r="D17" s="68">
        <f t="shared" si="3"/>
        <v>0.4421768707482993</v>
      </c>
      <c r="E17" s="69" t="s">
        <v>204</v>
      </c>
      <c r="F17" s="72">
        <v>1535.8</v>
      </c>
      <c r="G17" s="67">
        <v>1350</v>
      </c>
      <c r="H17" s="68">
        <f t="shared" si="1"/>
        <v>0.8790207058210705</v>
      </c>
      <c r="I17" s="93" t="s">
        <v>205</v>
      </c>
      <c r="J17" s="71">
        <v>0</v>
      </c>
      <c r="K17" s="67"/>
      <c r="L17" s="68"/>
    </row>
    <row r="18" spans="1:12" ht="21" customHeight="1">
      <c r="A18" s="65" t="s">
        <v>206</v>
      </c>
      <c r="B18" s="74">
        <v>2974.3</v>
      </c>
      <c r="C18" s="67">
        <v>1628</v>
      </c>
      <c r="D18" s="68">
        <f t="shared" si="3"/>
        <v>0.5473556803281444</v>
      </c>
      <c r="E18" s="69" t="s">
        <v>207</v>
      </c>
      <c r="F18" s="72">
        <v>1340.55</v>
      </c>
      <c r="G18" s="67">
        <v>587</v>
      </c>
      <c r="H18" s="68">
        <f t="shared" si="1"/>
        <v>0.43787997463727574</v>
      </c>
      <c r="I18" s="93" t="s">
        <v>208</v>
      </c>
      <c r="J18" s="71">
        <v>0</v>
      </c>
      <c r="K18" s="67"/>
      <c r="L18" s="68"/>
    </row>
    <row r="19" spans="1:12" ht="21" customHeight="1">
      <c r="A19" s="65" t="s">
        <v>209</v>
      </c>
      <c r="B19" s="74">
        <v>83009</v>
      </c>
      <c r="C19" s="67">
        <f>C20+C21</f>
        <v>46007</v>
      </c>
      <c r="D19" s="68">
        <f t="shared" si="3"/>
        <v>0.5542411063860545</v>
      </c>
      <c r="E19" s="69" t="s">
        <v>210</v>
      </c>
      <c r="F19" s="72">
        <v>25</v>
      </c>
      <c r="G19" s="67"/>
      <c r="H19" s="68">
        <f t="shared" si="1"/>
        <v>0</v>
      </c>
      <c r="I19" s="93" t="s">
        <v>211</v>
      </c>
      <c r="J19" s="71">
        <v>0</v>
      </c>
      <c r="K19" s="67"/>
      <c r="L19" s="68"/>
    </row>
    <row r="20" spans="1:12" ht="21" customHeight="1">
      <c r="A20" s="75" t="s">
        <v>212</v>
      </c>
      <c r="B20" s="74">
        <v>80699</v>
      </c>
      <c r="C20" s="67">
        <v>44930</v>
      </c>
      <c r="D20" s="68">
        <f t="shared" si="3"/>
        <v>0.5567603068191675</v>
      </c>
      <c r="E20" s="69" t="s">
        <v>213</v>
      </c>
      <c r="F20" s="72">
        <v>4342</v>
      </c>
      <c r="G20" s="67">
        <v>3328</v>
      </c>
      <c r="H20" s="68">
        <f t="shared" si="1"/>
        <v>0.7664670658682635</v>
      </c>
      <c r="I20" s="93" t="s">
        <v>214</v>
      </c>
      <c r="J20" s="71">
        <v>0</v>
      </c>
      <c r="K20" s="67"/>
      <c r="L20" s="68"/>
    </row>
    <row r="21" spans="1:12" ht="21" customHeight="1">
      <c r="A21" s="76" t="s">
        <v>215</v>
      </c>
      <c r="B21" s="74">
        <v>2310</v>
      </c>
      <c r="C21" s="67">
        <v>1077</v>
      </c>
      <c r="D21" s="68">
        <f t="shared" si="3"/>
        <v>0.4662337662337662</v>
      </c>
      <c r="E21" s="69" t="s">
        <v>216</v>
      </c>
      <c r="F21" s="72">
        <v>5838</v>
      </c>
      <c r="G21" s="67">
        <v>3738</v>
      </c>
      <c r="H21" s="68">
        <f t="shared" si="1"/>
        <v>0.6402877697841727</v>
      </c>
      <c r="I21" s="94"/>
      <c r="J21" s="95"/>
      <c r="K21" s="96"/>
      <c r="L21" s="97"/>
    </row>
    <row r="22" spans="1:12" ht="21" customHeight="1">
      <c r="A22" s="65" t="s">
        <v>217</v>
      </c>
      <c r="B22" s="77">
        <v>0</v>
      </c>
      <c r="C22" s="67"/>
      <c r="D22" s="68"/>
      <c r="E22" s="69" t="s">
        <v>218</v>
      </c>
      <c r="F22" s="78">
        <v>100</v>
      </c>
      <c r="G22" s="67">
        <v>64</v>
      </c>
      <c r="H22" s="68">
        <f t="shared" si="1"/>
        <v>0.64</v>
      </c>
      <c r="I22" s="84"/>
      <c r="J22" s="73"/>
      <c r="K22" s="96"/>
      <c r="L22" s="97"/>
    </row>
    <row r="23" spans="1:12" ht="21" customHeight="1">
      <c r="A23" s="65" t="s">
        <v>219</v>
      </c>
      <c r="B23" s="71">
        <v>1652.15</v>
      </c>
      <c r="C23" s="67">
        <v>856</v>
      </c>
      <c r="D23" s="68">
        <f>C23/B23</f>
        <v>0.5181127621583996</v>
      </c>
      <c r="E23" s="69" t="s">
        <v>220</v>
      </c>
      <c r="F23" s="67">
        <v>0</v>
      </c>
      <c r="G23" s="67"/>
      <c r="H23" s="68"/>
      <c r="I23" s="84"/>
      <c r="J23" s="74"/>
      <c r="K23" s="96"/>
      <c r="L23" s="97"/>
    </row>
    <row r="24" spans="1:12" ht="21" customHeight="1">
      <c r="A24" s="79"/>
      <c r="B24" s="66"/>
      <c r="C24" s="67"/>
      <c r="D24" s="68"/>
      <c r="E24" s="69" t="s">
        <v>221</v>
      </c>
      <c r="F24" s="70">
        <v>1099.06</v>
      </c>
      <c r="G24" s="67">
        <v>634</v>
      </c>
      <c r="H24" s="68">
        <f t="shared" si="1"/>
        <v>0.5768565865375866</v>
      </c>
      <c r="I24" s="84"/>
      <c r="J24" s="74"/>
      <c r="K24" s="96"/>
      <c r="L24" s="97"/>
    </row>
    <row r="25" spans="1:12" ht="22.5" customHeight="1">
      <c r="A25" s="79"/>
      <c r="B25" s="66"/>
      <c r="C25" s="67"/>
      <c r="D25" s="68"/>
      <c r="E25" s="69" t="s">
        <v>222</v>
      </c>
      <c r="F25" s="80">
        <v>38132</v>
      </c>
      <c r="G25" s="67">
        <v>10721</v>
      </c>
      <c r="H25" s="68">
        <f t="shared" si="1"/>
        <v>0.2811549354872548</v>
      </c>
      <c r="I25" s="84"/>
      <c r="J25" s="74"/>
      <c r="K25" s="96"/>
      <c r="L25" s="97"/>
    </row>
    <row r="26" spans="1:12" ht="19.5" customHeight="1">
      <c r="A26" s="79"/>
      <c r="B26" s="66"/>
      <c r="C26" s="67"/>
      <c r="D26" s="68"/>
      <c r="E26" s="69" t="s">
        <v>223</v>
      </c>
      <c r="F26" s="81">
        <v>11390</v>
      </c>
      <c r="G26" s="81">
        <v>4800</v>
      </c>
      <c r="H26" s="68">
        <f t="shared" si="1"/>
        <v>0.42142230026338895</v>
      </c>
      <c r="I26" s="84"/>
      <c r="J26" s="74"/>
      <c r="K26" s="96"/>
      <c r="L26" s="97"/>
    </row>
    <row r="27" spans="1:12" ht="21" customHeight="1">
      <c r="A27" s="79" t="s">
        <v>224</v>
      </c>
      <c r="B27" s="77">
        <v>309916.92</v>
      </c>
      <c r="C27" s="67">
        <f>C5+C14+C15+C19+C22+C23</f>
        <v>163423</v>
      </c>
      <c r="D27" s="68">
        <f>C27/B27</f>
        <v>0.527312287434968</v>
      </c>
      <c r="E27" s="82" t="s">
        <v>225</v>
      </c>
      <c r="F27" s="81">
        <f>SUM(F5:F26)</f>
        <v>309916.92</v>
      </c>
      <c r="G27" s="81">
        <f>SUM(G5:G26)</f>
        <v>163423</v>
      </c>
      <c r="H27" s="68">
        <f t="shared" si="1"/>
        <v>0.527312287434968</v>
      </c>
      <c r="I27" s="84" t="s">
        <v>225</v>
      </c>
      <c r="J27" s="66">
        <v>309916.92</v>
      </c>
      <c r="K27" s="67">
        <f>K5+K9+K17</f>
        <v>163423</v>
      </c>
      <c r="L27" s="68">
        <f>K27/J27</f>
        <v>0.527312287434968</v>
      </c>
    </row>
    <row r="28" spans="1:12" ht="21" customHeight="1">
      <c r="A28" s="79" t="s">
        <v>226</v>
      </c>
      <c r="B28" s="71">
        <v>0</v>
      </c>
      <c r="C28" s="67"/>
      <c r="D28" s="68"/>
      <c r="E28" s="83" t="s">
        <v>227</v>
      </c>
      <c r="F28" s="81"/>
      <c r="G28" s="67"/>
      <c r="H28" s="68"/>
      <c r="I28" s="83" t="s">
        <v>227</v>
      </c>
      <c r="J28" s="71"/>
      <c r="K28" s="67"/>
      <c r="L28" s="97"/>
    </row>
    <row r="29" spans="1:12" ht="21" customHeight="1">
      <c r="A29" s="79" t="s">
        <v>228</v>
      </c>
      <c r="B29" s="66">
        <v>309916.92</v>
      </c>
      <c r="C29" s="67">
        <f>C27</f>
        <v>163423</v>
      </c>
      <c r="D29" s="68">
        <f>C29/B29</f>
        <v>0.527312287434968</v>
      </c>
      <c r="E29" s="84" t="s">
        <v>229</v>
      </c>
      <c r="F29" s="81">
        <f aca="true" t="shared" si="4" ref="F29:K29">F27</f>
        <v>309916.92</v>
      </c>
      <c r="G29" s="85">
        <f t="shared" si="4"/>
        <v>163423</v>
      </c>
      <c r="H29" s="68">
        <f t="shared" si="1"/>
        <v>0.527312287434968</v>
      </c>
      <c r="I29" s="84" t="s">
        <v>229</v>
      </c>
      <c r="J29" s="98">
        <f>J27</f>
        <v>309916.92</v>
      </c>
      <c r="K29" s="99">
        <f t="shared" si="4"/>
        <v>163423</v>
      </c>
      <c r="L29" s="68">
        <f>K29/J29</f>
        <v>0.527312287434968</v>
      </c>
    </row>
    <row r="30" spans="2:4" ht="12.75" customHeight="1">
      <c r="B30" s="86"/>
      <c r="C30" s="86"/>
      <c r="D30" s="87"/>
    </row>
    <row r="32" spans="5:9" ht="12.75" customHeight="1">
      <c r="E32" s="88"/>
      <c r="I32" s="86"/>
    </row>
    <row r="33" spans="1:10" ht="9.75" customHeight="1">
      <c r="A33" s="89"/>
      <c r="B33" s="90"/>
      <c r="C33" s="90"/>
      <c r="D33" s="91"/>
      <c r="E33" s="90"/>
      <c r="F33" s="90"/>
      <c r="G33" s="90"/>
      <c r="H33" s="90"/>
      <c r="I33" s="90"/>
      <c r="J33" s="90"/>
    </row>
    <row r="34" ht="12.75" customHeight="1">
      <c r="E34" s="88"/>
    </row>
    <row r="35" spans="1:10" ht="9.75" customHeight="1">
      <c r="A35" s="89"/>
      <c r="B35" s="90"/>
      <c r="C35" s="90"/>
      <c r="D35" s="91"/>
      <c r="E35" s="90"/>
      <c r="F35" s="90"/>
      <c r="G35" s="90"/>
      <c r="H35" s="90"/>
      <c r="I35" s="90"/>
      <c r="J35" s="90"/>
    </row>
    <row r="36" ht="9.75" customHeight="1">
      <c r="E36" s="86"/>
    </row>
    <row r="37" ht="9.75" customHeight="1">
      <c r="E37" s="88"/>
    </row>
    <row r="38" ht="9.75" customHeight="1">
      <c r="E38" s="88"/>
    </row>
    <row r="39" ht="9.75" customHeight="1">
      <c r="E39" s="88"/>
    </row>
  </sheetData>
  <sheetProtection/>
  <mergeCells count="3">
    <mergeCell ref="A1:L1"/>
    <mergeCell ref="A3:D3"/>
    <mergeCell ref="E3:L3"/>
  </mergeCells>
  <printOptions horizontalCentered="1"/>
  <pageMargins left="0.20069444444444445" right="0.20069444444444445" top="0.5902777777777778" bottom="0.38958333333333334" header="0.23958333333333334" footer="0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:K1"/>
    </sheetView>
  </sheetViews>
  <sheetFormatPr defaultColWidth="8.75390625" defaultRowHeight="14.25"/>
  <cols>
    <col min="1" max="1" width="15.00390625" style="0" customWidth="1"/>
    <col min="2" max="3" width="10.25390625" style="15" customWidth="1"/>
    <col min="4" max="4" width="8.25390625" style="15" customWidth="1"/>
    <col min="5" max="5" width="9.25390625" style="15" customWidth="1"/>
    <col min="6" max="6" width="5.75390625" style="15" customWidth="1"/>
    <col min="7" max="7" width="8.75390625" style="15" customWidth="1"/>
    <col min="8" max="8" width="9.00390625" style="15" bestFit="1" customWidth="1"/>
    <col min="9" max="9" width="7.25390625" style="15" customWidth="1"/>
    <col min="10" max="10" width="9.00390625" style="15" bestFit="1" customWidth="1"/>
    <col min="11" max="11" width="6.875" style="0" customWidth="1"/>
  </cols>
  <sheetData>
    <row r="1" spans="1:11" ht="32.25" customHeight="1">
      <c r="A1" s="236" t="s">
        <v>230</v>
      </c>
      <c r="B1" s="237"/>
      <c r="C1" s="237"/>
      <c r="D1" s="237"/>
      <c r="E1" s="237"/>
      <c r="F1" s="237"/>
      <c r="G1" s="237"/>
      <c r="H1" s="237"/>
      <c r="I1" s="236"/>
      <c r="J1" s="236"/>
      <c r="K1" s="236"/>
    </row>
    <row r="2" spans="1:10" ht="24" customHeight="1">
      <c r="A2" s="16"/>
      <c r="B2" s="238"/>
      <c r="C2" s="238"/>
      <c r="D2" s="238"/>
      <c r="E2" s="17"/>
      <c r="J2" s="30" t="s">
        <v>1</v>
      </c>
    </row>
    <row r="3" spans="1:11" ht="24" customHeight="1">
      <c r="A3" s="246" t="s">
        <v>231</v>
      </c>
      <c r="B3" s="239" t="s">
        <v>232</v>
      </c>
      <c r="C3" s="240"/>
      <c r="D3" s="240"/>
      <c r="E3" s="240"/>
      <c r="F3" s="240"/>
      <c r="G3" s="241" t="s">
        <v>233</v>
      </c>
      <c r="H3" s="241"/>
      <c r="I3" s="241"/>
      <c r="J3" s="241"/>
      <c r="K3" s="242"/>
    </row>
    <row r="4" spans="1:11" ht="29.25" customHeight="1">
      <c r="A4" s="247"/>
      <c r="B4" s="249" t="s">
        <v>234</v>
      </c>
      <c r="C4" s="249" t="s">
        <v>235</v>
      </c>
      <c r="D4" s="243" t="s">
        <v>236</v>
      </c>
      <c r="E4" s="244"/>
      <c r="F4" s="251" t="s">
        <v>237</v>
      </c>
      <c r="G4" s="245" t="s">
        <v>234</v>
      </c>
      <c r="H4" s="245" t="s">
        <v>235</v>
      </c>
      <c r="I4" s="245" t="s">
        <v>236</v>
      </c>
      <c r="J4" s="245"/>
      <c r="K4" s="253" t="s">
        <v>237</v>
      </c>
    </row>
    <row r="5" spans="1:11" ht="24.75" customHeight="1">
      <c r="A5" s="248"/>
      <c r="B5" s="250"/>
      <c r="C5" s="250"/>
      <c r="D5" s="18" t="s">
        <v>238</v>
      </c>
      <c r="E5" s="19" t="s">
        <v>239</v>
      </c>
      <c r="F5" s="252"/>
      <c r="G5" s="245"/>
      <c r="H5" s="245"/>
      <c r="I5" s="20" t="s">
        <v>238</v>
      </c>
      <c r="J5" s="20" t="s">
        <v>239</v>
      </c>
      <c r="K5" s="253"/>
    </row>
    <row r="6" spans="1:11" ht="14.25">
      <c r="A6" s="21" t="s">
        <v>240</v>
      </c>
      <c r="B6" s="22">
        <v>86</v>
      </c>
      <c r="C6" s="23">
        <v>62</v>
      </c>
      <c r="D6" s="23">
        <v>0</v>
      </c>
      <c r="E6" s="22">
        <v>24</v>
      </c>
      <c r="F6" s="24"/>
      <c r="G6" s="24">
        <v>15.8</v>
      </c>
      <c r="H6" s="24">
        <v>6</v>
      </c>
      <c r="I6" s="31"/>
      <c r="J6" s="7">
        <v>9.8</v>
      </c>
      <c r="K6" s="32"/>
    </row>
    <row r="7" spans="1:11" ht="14.25">
      <c r="A7" s="21" t="s">
        <v>241</v>
      </c>
      <c r="B7" s="22">
        <v>30</v>
      </c>
      <c r="C7" s="23">
        <v>21</v>
      </c>
      <c r="D7" s="23">
        <v>0</v>
      </c>
      <c r="E7" s="22">
        <v>9</v>
      </c>
      <c r="F7" s="24"/>
      <c r="G7" s="24">
        <v>5.75</v>
      </c>
      <c r="H7" s="24"/>
      <c r="I7" s="7"/>
      <c r="J7" s="7">
        <v>5.75</v>
      </c>
      <c r="K7" s="32"/>
    </row>
    <row r="8" spans="1:11" ht="14.25">
      <c r="A8" s="21" t="s">
        <v>242</v>
      </c>
      <c r="B8" s="22">
        <v>24</v>
      </c>
      <c r="C8" s="23">
        <v>18.5</v>
      </c>
      <c r="D8" s="23">
        <v>0</v>
      </c>
      <c r="E8" s="22">
        <v>5.5</v>
      </c>
      <c r="F8" s="24"/>
      <c r="G8" s="24">
        <v>11.5</v>
      </c>
      <c r="H8" s="25">
        <v>8.5</v>
      </c>
      <c r="I8" s="31"/>
      <c r="J8" s="31">
        <v>3</v>
      </c>
      <c r="K8" s="32"/>
    </row>
    <row r="9" spans="1:11" ht="14.25">
      <c r="A9" s="21" t="s">
        <v>243</v>
      </c>
      <c r="B9" s="22">
        <v>8.5</v>
      </c>
      <c r="C9" s="23">
        <v>4</v>
      </c>
      <c r="D9" s="23">
        <v>0</v>
      </c>
      <c r="E9" s="22">
        <v>4.5</v>
      </c>
      <c r="F9" s="24"/>
      <c r="G9" s="24">
        <v>2.5</v>
      </c>
      <c r="H9" s="24">
        <v>1</v>
      </c>
      <c r="I9" s="7"/>
      <c r="J9" s="7">
        <v>1.5</v>
      </c>
      <c r="K9" s="32"/>
    </row>
    <row r="10" spans="1:11" ht="14.25">
      <c r="A10" s="21" t="s">
        <v>244</v>
      </c>
      <c r="B10" s="22">
        <v>15</v>
      </c>
      <c r="C10" s="23">
        <v>10.5</v>
      </c>
      <c r="D10" s="23">
        <v>0</v>
      </c>
      <c r="E10" s="22">
        <v>4.5</v>
      </c>
      <c r="F10" s="24"/>
      <c r="G10" s="24">
        <v>1.99</v>
      </c>
      <c r="H10" s="24">
        <v>0.37</v>
      </c>
      <c r="I10" s="7"/>
      <c r="J10" s="7">
        <v>1.62</v>
      </c>
      <c r="K10" s="32"/>
    </row>
    <row r="11" spans="1:11" ht="14.25">
      <c r="A11" s="21" t="s">
        <v>245</v>
      </c>
      <c r="B11" s="22">
        <v>41</v>
      </c>
      <c r="C11" s="23">
        <v>26.5</v>
      </c>
      <c r="D11" s="23">
        <v>0</v>
      </c>
      <c r="E11" s="22">
        <v>14.5</v>
      </c>
      <c r="F11" s="24"/>
      <c r="G11" s="24">
        <v>11.01</v>
      </c>
      <c r="H11" s="24">
        <v>3.9</v>
      </c>
      <c r="I11" s="7">
        <v>0</v>
      </c>
      <c r="J11" s="7">
        <v>7.11</v>
      </c>
      <c r="K11" s="32"/>
    </row>
    <row r="12" spans="1:11" ht="14.25">
      <c r="A12" s="21" t="s">
        <v>246</v>
      </c>
      <c r="B12" s="22">
        <v>0.6</v>
      </c>
      <c r="C12" s="23">
        <v>0.6</v>
      </c>
      <c r="D12" s="26">
        <v>0</v>
      </c>
      <c r="E12" s="27">
        <v>0</v>
      </c>
      <c r="F12" s="24"/>
      <c r="G12" s="24">
        <f>H12+J12</f>
        <v>0</v>
      </c>
      <c r="H12" s="24">
        <v>0</v>
      </c>
      <c r="I12" s="7"/>
      <c r="J12" s="7">
        <v>0</v>
      </c>
      <c r="K12" s="32"/>
    </row>
    <row r="13" spans="1:11" ht="14.25">
      <c r="A13" s="21" t="s">
        <v>247</v>
      </c>
      <c r="B13" s="22">
        <v>2.8</v>
      </c>
      <c r="C13" s="23">
        <v>2.8</v>
      </c>
      <c r="D13" s="26">
        <v>0</v>
      </c>
      <c r="E13" s="27">
        <v>0</v>
      </c>
      <c r="F13" s="24"/>
      <c r="G13" s="24">
        <v>0.12</v>
      </c>
      <c r="H13" s="24">
        <v>0.12</v>
      </c>
      <c r="I13" s="7"/>
      <c r="J13" s="7"/>
      <c r="K13" s="32"/>
    </row>
    <row r="14" spans="1:11" ht="14.25">
      <c r="A14" s="21" t="s">
        <v>248</v>
      </c>
      <c r="B14" s="22">
        <v>50</v>
      </c>
      <c r="C14" s="23">
        <v>37</v>
      </c>
      <c r="D14" s="23">
        <v>0</v>
      </c>
      <c r="E14" s="22">
        <v>13</v>
      </c>
      <c r="F14" s="24"/>
      <c r="G14" s="24">
        <f>H14+J14</f>
        <v>9.44</v>
      </c>
      <c r="H14" s="24">
        <v>3.47</v>
      </c>
      <c r="I14" s="7"/>
      <c r="J14" s="7">
        <v>5.97</v>
      </c>
      <c r="K14" s="32"/>
    </row>
    <row r="15" spans="1:11" ht="14.25">
      <c r="A15" s="21" t="s">
        <v>249</v>
      </c>
      <c r="B15" s="22">
        <v>50</v>
      </c>
      <c r="C15" s="23">
        <v>37</v>
      </c>
      <c r="D15" s="23">
        <v>0</v>
      </c>
      <c r="E15" s="22">
        <v>13</v>
      </c>
      <c r="F15" s="24"/>
      <c r="G15" s="24">
        <f>H15+J15</f>
        <v>9.7</v>
      </c>
      <c r="H15" s="24">
        <v>3.4</v>
      </c>
      <c r="I15" s="7"/>
      <c r="J15" s="7">
        <v>6.3</v>
      </c>
      <c r="K15" s="32"/>
    </row>
    <row r="16" spans="1:11" ht="14.25">
      <c r="A16" s="21" t="s">
        <v>250</v>
      </c>
      <c r="B16" s="22">
        <v>80</v>
      </c>
      <c r="C16" s="23">
        <v>40</v>
      </c>
      <c r="D16" s="23">
        <v>0</v>
      </c>
      <c r="E16" s="22">
        <v>40</v>
      </c>
      <c r="F16" s="24"/>
      <c r="G16" s="24">
        <f>H16+J16</f>
        <v>22</v>
      </c>
      <c r="H16" s="24">
        <v>2</v>
      </c>
      <c r="I16" s="7"/>
      <c r="J16" s="7">
        <v>20</v>
      </c>
      <c r="K16" s="32"/>
    </row>
    <row r="17" spans="1:11" ht="14.25">
      <c r="A17" s="21" t="s">
        <v>251</v>
      </c>
      <c r="B17" s="22">
        <v>140.5</v>
      </c>
      <c r="C17" s="23">
        <v>3.5</v>
      </c>
      <c r="D17" s="23">
        <v>54</v>
      </c>
      <c r="E17" s="22">
        <v>83</v>
      </c>
      <c r="F17" s="24"/>
      <c r="G17" s="24">
        <f>H17+J17</f>
        <v>36.02</v>
      </c>
      <c r="H17" s="24">
        <v>0.42</v>
      </c>
      <c r="I17" s="7"/>
      <c r="J17" s="7">
        <v>35.6</v>
      </c>
      <c r="K17" s="32"/>
    </row>
    <row r="18" spans="1:11" ht="14.25">
      <c r="A18" s="21" t="s">
        <v>252</v>
      </c>
      <c r="B18" s="22">
        <v>170</v>
      </c>
      <c r="C18" s="23">
        <v>45</v>
      </c>
      <c r="D18" s="23">
        <v>0</v>
      </c>
      <c r="E18" s="22">
        <v>125</v>
      </c>
      <c r="F18" s="24"/>
      <c r="G18" s="24">
        <v>77.35</v>
      </c>
      <c r="H18" s="24">
        <v>0.77</v>
      </c>
      <c r="I18" s="7"/>
      <c r="J18" s="33">
        <v>76.58</v>
      </c>
      <c r="K18" s="34"/>
    </row>
    <row r="19" spans="1:11" ht="14.25">
      <c r="A19" s="21" t="s">
        <v>253</v>
      </c>
      <c r="B19" s="27"/>
      <c r="C19" s="28"/>
      <c r="D19" s="26"/>
      <c r="E19" s="27"/>
      <c r="F19" s="24"/>
      <c r="G19" s="24"/>
      <c r="H19" s="24"/>
      <c r="I19" s="7"/>
      <c r="J19" s="7"/>
      <c r="K19" s="35"/>
    </row>
    <row r="20" spans="1:11" ht="14.25">
      <c r="A20" s="21" t="s">
        <v>254</v>
      </c>
      <c r="B20" s="27"/>
      <c r="C20" s="28"/>
      <c r="D20" s="26"/>
      <c r="E20" s="27"/>
      <c r="F20" s="24"/>
      <c r="G20" s="24"/>
      <c r="H20" s="24"/>
      <c r="I20" s="7"/>
      <c r="J20" s="7"/>
      <c r="K20" s="35"/>
    </row>
    <row r="21" spans="1:11" ht="14.25">
      <c r="A21" s="21" t="s">
        <v>255</v>
      </c>
      <c r="B21" s="22">
        <v>24</v>
      </c>
      <c r="C21" s="23">
        <v>16</v>
      </c>
      <c r="D21" s="23">
        <v>0</v>
      </c>
      <c r="E21" s="22">
        <v>8</v>
      </c>
      <c r="F21" s="24"/>
      <c r="G21" s="24">
        <v>25.8</v>
      </c>
      <c r="H21" s="24">
        <v>0.8</v>
      </c>
      <c r="I21" s="7">
        <v>25</v>
      </c>
      <c r="J21" s="7"/>
      <c r="K21" s="35"/>
    </row>
    <row r="22" spans="1:11" ht="14.25">
      <c r="A22" s="21" t="s">
        <v>256</v>
      </c>
      <c r="B22" s="22">
        <v>40.8</v>
      </c>
      <c r="C22" s="23">
        <v>12.8</v>
      </c>
      <c r="D22" s="23">
        <v>0</v>
      </c>
      <c r="E22" s="22">
        <v>28</v>
      </c>
      <c r="F22" s="24"/>
      <c r="G22" s="24">
        <v>31.2</v>
      </c>
      <c r="H22" s="24">
        <v>0.1</v>
      </c>
      <c r="I22" s="7"/>
      <c r="J22" s="36">
        <v>31.2</v>
      </c>
      <c r="K22" s="34"/>
    </row>
    <row r="23" spans="1:11" ht="14.25">
      <c r="A23" s="21" t="s">
        <v>257</v>
      </c>
      <c r="B23" s="22">
        <v>53.2</v>
      </c>
      <c r="C23" s="23">
        <v>17.2</v>
      </c>
      <c r="D23" s="23">
        <v>0</v>
      </c>
      <c r="E23" s="22">
        <v>36</v>
      </c>
      <c r="F23" s="24"/>
      <c r="G23" s="24">
        <v>2.33</v>
      </c>
      <c r="H23" s="24">
        <v>0.33</v>
      </c>
      <c r="I23" s="7"/>
      <c r="J23" s="7">
        <v>2</v>
      </c>
      <c r="K23" s="32"/>
    </row>
    <row r="24" spans="1:11" ht="14.25">
      <c r="A24" s="21" t="s">
        <v>258</v>
      </c>
      <c r="B24" s="22">
        <v>54</v>
      </c>
      <c r="C24" s="23">
        <v>45</v>
      </c>
      <c r="D24" s="23">
        <v>0</v>
      </c>
      <c r="E24" s="22">
        <v>9</v>
      </c>
      <c r="F24" s="24"/>
      <c r="G24" s="24">
        <v>11.96</v>
      </c>
      <c r="H24" s="24">
        <v>7.35</v>
      </c>
      <c r="I24" s="7"/>
      <c r="J24" s="7">
        <v>4.61</v>
      </c>
      <c r="K24" s="32"/>
    </row>
    <row r="25" spans="1:11" ht="14.25">
      <c r="A25" s="21" t="s">
        <v>259</v>
      </c>
      <c r="B25" s="22">
        <v>7</v>
      </c>
      <c r="C25" s="23">
        <v>4</v>
      </c>
      <c r="D25" s="23">
        <v>0</v>
      </c>
      <c r="E25" s="22">
        <v>3</v>
      </c>
      <c r="F25" s="24"/>
      <c r="G25" s="24">
        <v>2.33</v>
      </c>
      <c r="H25" s="24">
        <v>1.65</v>
      </c>
      <c r="I25" s="7"/>
      <c r="J25" s="7">
        <v>0.68</v>
      </c>
      <c r="K25" s="32"/>
    </row>
    <row r="26" spans="1:11" ht="14.25">
      <c r="A26" s="21" t="s">
        <v>260</v>
      </c>
      <c r="B26" s="22">
        <v>17.5</v>
      </c>
      <c r="C26" s="23">
        <v>13</v>
      </c>
      <c r="D26" s="23">
        <v>0</v>
      </c>
      <c r="E26" s="22">
        <v>4.5</v>
      </c>
      <c r="F26" s="24"/>
      <c r="G26" s="24">
        <v>3.98</v>
      </c>
      <c r="H26" s="24">
        <v>1.1</v>
      </c>
      <c r="I26" s="7"/>
      <c r="J26" s="7">
        <v>2.88</v>
      </c>
      <c r="K26" s="32"/>
    </row>
    <row r="27" spans="1:11" ht="14.25">
      <c r="A27" s="21" t="s">
        <v>261</v>
      </c>
      <c r="B27" s="22">
        <v>7.8</v>
      </c>
      <c r="C27" s="23">
        <v>1.8</v>
      </c>
      <c r="D27" s="23">
        <v>0</v>
      </c>
      <c r="E27" s="22">
        <v>6</v>
      </c>
      <c r="F27" s="24"/>
      <c r="G27" s="24">
        <v>2.85</v>
      </c>
      <c r="H27" s="24">
        <v>0.53</v>
      </c>
      <c r="I27" s="7"/>
      <c r="J27" s="7">
        <v>2.32</v>
      </c>
      <c r="K27" s="32"/>
    </row>
    <row r="28" spans="1:11" ht="14.25">
      <c r="A28" s="21" t="s">
        <v>262</v>
      </c>
      <c r="B28" s="22">
        <v>0.5</v>
      </c>
      <c r="C28" s="23">
        <v>0.5</v>
      </c>
      <c r="D28" s="26">
        <v>0</v>
      </c>
      <c r="E28" s="27">
        <v>0</v>
      </c>
      <c r="F28" s="24"/>
      <c r="G28" s="24">
        <v>0.2</v>
      </c>
      <c r="H28" s="24">
        <v>0.2</v>
      </c>
      <c r="I28" s="7"/>
      <c r="J28" s="7"/>
      <c r="K28" s="32"/>
    </row>
    <row r="29" spans="1:11" ht="14.25">
      <c r="A29" s="21" t="s">
        <v>263</v>
      </c>
      <c r="B29" s="22">
        <v>11.6</v>
      </c>
      <c r="C29" s="23">
        <v>7.6</v>
      </c>
      <c r="D29" s="23">
        <v>0</v>
      </c>
      <c r="E29" s="22">
        <v>4</v>
      </c>
      <c r="F29" s="24"/>
      <c r="G29" s="24">
        <v>2.3</v>
      </c>
      <c r="H29" s="24">
        <v>0.9</v>
      </c>
      <c r="I29" s="7"/>
      <c r="J29" s="7">
        <v>1.4</v>
      </c>
      <c r="K29" s="32"/>
    </row>
    <row r="30" spans="1:11" ht="14.25">
      <c r="A30" s="21" t="s">
        <v>264</v>
      </c>
      <c r="B30" s="22">
        <v>8</v>
      </c>
      <c r="C30" s="23">
        <v>5</v>
      </c>
      <c r="D30" s="23">
        <v>0</v>
      </c>
      <c r="E30" s="22">
        <v>3</v>
      </c>
      <c r="F30" s="24"/>
      <c r="G30" s="24">
        <v>1.43</v>
      </c>
      <c r="H30" s="24">
        <v>0.63</v>
      </c>
      <c r="I30" s="7"/>
      <c r="J30" s="7">
        <v>0.8</v>
      </c>
      <c r="K30" s="32"/>
    </row>
    <row r="31" spans="1:11" ht="14.25">
      <c r="A31" s="21" t="s">
        <v>265</v>
      </c>
      <c r="B31" s="22">
        <v>1.5</v>
      </c>
      <c r="C31" s="23">
        <v>1.5</v>
      </c>
      <c r="D31" s="26">
        <v>0</v>
      </c>
      <c r="E31" s="27">
        <v>0</v>
      </c>
      <c r="F31" s="24"/>
      <c r="G31" s="24"/>
      <c r="H31" s="24"/>
      <c r="I31" s="7"/>
      <c r="J31" s="7"/>
      <c r="K31" s="32"/>
    </row>
    <row r="32" spans="1:11" ht="14.25">
      <c r="A32" s="21" t="s">
        <v>266</v>
      </c>
      <c r="B32" s="22">
        <v>14</v>
      </c>
      <c r="C32" s="23">
        <v>10</v>
      </c>
      <c r="D32" s="23">
        <v>0</v>
      </c>
      <c r="E32" s="22">
        <v>4</v>
      </c>
      <c r="F32" s="24"/>
      <c r="G32" s="24">
        <v>1.86</v>
      </c>
      <c r="H32" s="24">
        <v>1.55</v>
      </c>
      <c r="I32" s="7"/>
      <c r="J32" s="7">
        <v>0.31</v>
      </c>
      <c r="K32" s="32"/>
    </row>
    <row r="33" spans="1:11" ht="14.25">
      <c r="A33" s="21" t="s">
        <v>267</v>
      </c>
      <c r="B33" s="22">
        <v>10.5</v>
      </c>
      <c r="C33" s="23">
        <v>6</v>
      </c>
      <c r="D33" s="23">
        <v>0</v>
      </c>
      <c r="E33" s="22">
        <v>4.5</v>
      </c>
      <c r="F33" s="24"/>
      <c r="G33" s="24">
        <v>2.3</v>
      </c>
      <c r="H33" s="24">
        <v>0.8</v>
      </c>
      <c r="I33" s="7"/>
      <c r="J33" s="7">
        <v>1.5</v>
      </c>
      <c r="K33" s="32"/>
    </row>
    <row r="34" spans="1:11" ht="14.25">
      <c r="A34" s="21" t="s">
        <v>268</v>
      </c>
      <c r="B34" s="22">
        <v>2.7</v>
      </c>
      <c r="C34" s="23">
        <v>2.7</v>
      </c>
      <c r="D34" s="23">
        <v>0</v>
      </c>
      <c r="E34" s="22">
        <v>0</v>
      </c>
      <c r="F34" s="24"/>
      <c r="G34" s="24">
        <v>0.38</v>
      </c>
      <c r="H34" s="29">
        <v>0.38</v>
      </c>
      <c r="I34" s="7"/>
      <c r="J34" s="7"/>
      <c r="K34" s="32"/>
    </row>
    <row r="35" spans="1:11" ht="14.25">
      <c r="A35" s="21" t="s">
        <v>269</v>
      </c>
      <c r="B35" s="22">
        <v>3.3</v>
      </c>
      <c r="C35" s="23">
        <v>0.3</v>
      </c>
      <c r="D35" s="23">
        <v>0</v>
      </c>
      <c r="E35" s="22">
        <v>3</v>
      </c>
      <c r="F35" s="24"/>
      <c r="G35" s="24">
        <f>H35+J35</f>
        <v>2.36</v>
      </c>
      <c r="H35" s="24">
        <v>0.3</v>
      </c>
      <c r="I35" s="7"/>
      <c r="J35" s="7">
        <v>2.06</v>
      </c>
      <c r="K35" s="37"/>
    </row>
    <row r="36" spans="1:11" ht="14.25">
      <c r="A36" s="21" t="s">
        <v>270</v>
      </c>
      <c r="B36" s="22">
        <v>0.9</v>
      </c>
      <c r="C36" s="23">
        <v>0.9</v>
      </c>
      <c r="D36" s="26"/>
      <c r="E36" s="27"/>
      <c r="F36" s="24"/>
      <c r="G36" s="24">
        <f>H36+J36</f>
        <v>0</v>
      </c>
      <c r="H36" s="24">
        <v>0</v>
      </c>
      <c r="I36" s="24"/>
      <c r="J36" s="24">
        <v>0</v>
      </c>
      <c r="K36" s="32"/>
    </row>
    <row r="37" spans="1:11" ht="14.25">
      <c r="A37" s="21" t="s">
        <v>271</v>
      </c>
      <c r="B37" s="22">
        <v>1.8</v>
      </c>
      <c r="C37" s="23">
        <v>1.8</v>
      </c>
      <c r="D37" s="26"/>
      <c r="E37" s="27"/>
      <c r="F37" s="24"/>
      <c r="G37" s="24">
        <v>0.41</v>
      </c>
      <c r="H37" s="24">
        <v>0.41</v>
      </c>
      <c r="I37" s="7"/>
      <c r="J37" s="7"/>
      <c r="K37" s="32"/>
    </row>
    <row r="38" spans="1:11" ht="14.25">
      <c r="A38" s="21" t="s">
        <v>272</v>
      </c>
      <c r="B38" s="22">
        <v>0.9</v>
      </c>
      <c r="C38" s="23">
        <v>0.9</v>
      </c>
      <c r="D38" s="26"/>
      <c r="E38" s="27"/>
      <c r="F38" s="24"/>
      <c r="G38" s="24">
        <f>H38+J38</f>
        <v>0.06</v>
      </c>
      <c r="H38" s="24">
        <v>0.06</v>
      </c>
      <c r="I38" s="7"/>
      <c r="J38" s="7">
        <v>0</v>
      </c>
      <c r="K38" s="32"/>
    </row>
    <row r="39" spans="1:11" ht="14.25">
      <c r="A39" s="21" t="s">
        <v>273</v>
      </c>
      <c r="B39" s="22">
        <v>0.9</v>
      </c>
      <c r="C39" s="23">
        <v>0.9</v>
      </c>
      <c r="D39" s="26"/>
      <c r="E39" s="27"/>
      <c r="F39" s="24"/>
      <c r="G39" s="24">
        <f>H39+J39</f>
        <v>0.38</v>
      </c>
      <c r="H39" s="24">
        <v>0.38</v>
      </c>
      <c r="I39" s="7"/>
      <c r="J39" s="7">
        <v>0</v>
      </c>
      <c r="K39" s="32"/>
    </row>
    <row r="40" spans="1:11" ht="14.25">
      <c r="A40" s="21" t="s">
        <v>274</v>
      </c>
      <c r="B40" s="22">
        <v>12</v>
      </c>
      <c r="C40" s="23">
        <v>7.5</v>
      </c>
      <c r="D40" s="23">
        <v>0</v>
      </c>
      <c r="E40" s="22">
        <v>4.5</v>
      </c>
      <c r="F40" s="24"/>
      <c r="G40" s="24">
        <f>H40+J40</f>
        <v>3.4000000000000004</v>
      </c>
      <c r="H40" s="24">
        <v>1.3</v>
      </c>
      <c r="I40" s="7"/>
      <c r="J40" s="7">
        <v>2.1</v>
      </c>
      <c r="K40" s="32"/>
    </row>
    <row r="41" spans="1:11" ht="14.25">
      <c r="A41" s="21" t="s">
        <v>275</v>
      </c>
      <c r="B41" s="22">
        <v>6.8</v>
      </c>
      <c r="C41" s="23">
        <v>2.8</v>
      </c>
      <c r="D41" s="23">
        <v>0</v>
      </c>
      <c r="E41" s="22">
        <v>4</v>
      </c>
      <c r="F41" s="24"/>
      <c r="G41" s="24">
        <v>2.68</v>
      </c>
      <c r="H41" s="24">
        <v>1.08</v>
      </c>
      <c r="I41" s="7"/>
      <c r="J41" s="7">
        <v>1.6</v>
      </c>
      <c r="K41" s="37"/>
    </row>
    <row r="42" spans="1:11" ht="14.25">
      <c r="A42" s="21" t="s">
        <v>276</v>
      </c>
      <c r="B42" s="22">
        <v>1.2</v>
      </c>
      <c r="C42" s="23">
        <v>1.2</v>
      </c>
      <c r="D42" s="26"/>
      <c r="E42" s="27"/>
      <c r="F42" s="24"/>
      <c r="G42" s="24">
        <v>0.61</v>
      </c>
      <c r="H42" s="24">
        <v>0.61</v>
      </c>
      <c r="I42" s="7"/>
      <c r="J42" s="7"/>
      <c r="K42" s="32"/>
    </row>
    <row r="43" spans="1:11" ht="14.25">
      <c r="A43" s="21" t="s">
        <v>277</v>
      </c>
      <c r="B43" s="22">
        <v>2.4</v>
      </c>
      <c r="C43" s="23">
        <v>2.4</v>
      </c>
      <c r="D43" s="26"/>
      <c r="E43" s="27"/>
      <c r="F43" s="24"/>
      <c r="G43" s="24">
        <f>H43+J43</f>
        <v>0.7</v>
      </c>
      <c r="H43" s="24">
        <v>0.7</v>
      </c>
      <c r="I43" s="7"/>
      <c r="J43" s="7">
        <v>0</v>
      </c>
      <c r="K43" s="32"/>
    </row>
    <row r="44" spans="1:11" ht="22.5">
      <c r="A44" s="21" t="s">
        <v>278</v>
      </c>
      <c r="B44" s="22">
        <v>5.5</v>
      </c>
      <c r="C44" s="23">
        <v>1.5</v>
      </c>
      <c r="D44" s="23">
        <v>0</v>
      </c>
      <c r="E44" s="22">
        <v>4</v>
      </c>
      <c r="F44" s="24"/>
      <c r="G44" s="24">
        <v>0.89</v>
      </c>
      <c r="H44" s="24">
        <v>0.08</v>
      </c>
      <c r="I44" s="7"/>
      <c r="J44" s="7">
        <v>0.81</v>
      </c>
      <c r="K44" s="32"/>
    </row>
    <row r="45" spans="1:11" ht="14.25">
      <c r="A45" s="21" t="s">
        <v>279</v>
      </c>
      <c r="B45" s="22">
        <v>9.5</v>
      </c>
      <c r="C45" s="23">
        <v>3</v>
      </c>
      <c r="D45" s="23">
        <v>0</v>
      </c>
      <c r="E45" s="22">
        <v>6.5</v>
      </c>
      <c r="F45" s="24"/>
      <c r="G45" s="24">
        <v>4.25</v>
      </c>
      <c r="H45" s="24">
        <v>1.05</v>
      </c>
      <c r="I45" s="7"/>
      <c r="J45" s="7">
        <v>3.2</v>
      </c>
      <c r="K45" s="32"/>
    </row>
    <row r="46" spans="1:11" ht="14.25">
      <c r="A46" s="21" t="s">
        <v>280</v>
      </c>
      <c r="B46" s="22">
        <v>1.8</v>
      </c>
      <c r="C46" s="23">
        <v>1.8</v>
      </c>
      <c r="D46" s="26"/>
      <c r="E46" s="27"/>
      <c r="F46" s="24"/>
      <c r="G46" s="24">
        <v>0</v>
      </c>
      <c r="H46" s="24">
        <v>0</v>
      </c>
      <c r="I46" s="7"/>
      <c r="J46" s="7"/>
      <c r="K46" s="32"/>
    </row>
    <row r="47" spans="1:11" ht="14.25">
      <c r="A47" s="21" t="s">
        <v>281</v>
      </c>
      <c r="B47" s="22">
        <v>1.5</v>
      </c>
      <c r="C47" s="23">
        <v>1.5</v>
      </c>
      <c r="D47" s="26"/>
      <c r="E47" s="27"/>
      <c r="F47" s="24"/>
      <c r="G47" s="24">
        <f>H47+J47</f>
        <v>0.45</v>
      </c>
      <c r="H47" s="24">
        <v>0.45</v>
      </c>
      <c r="I47" s="7"/>
      <c r="J47" s="7">
        <v>0</v>
      </c>
      <c r="K47" s="32"/>
    </row>
    <row r="48" spans="1:11" ht="14.25">
      <c r="A48" s="21" t="s">
        <v>282</v>
      </c>
      <c r="B48" s="22">
        <v>4.5</v>
      </c>
      <c r="C48" s="23">
        <v>4.5</v>
      </c>
      <c r="D48" s="26"/>
      <c r="E48" s="27"/>
      <c r="F48" s="24"/>
      <c r="G48" s="24">
        <v>0.1</v>
      </c>
      <c r="H48" s="24">
        <v>0.1</v>
      </c>
      <c r="I48" s="38">
        <v>0</v>
      </c>
      <c r="J48" s="38">
        <v>0</v>
      </c>
      <c r="K48" s="32"/>
    </row>
    <row r="49" spans="1:11" ht="14.25">
      <c r="A49" s="21" t="s">
        <v>283</v>
      </c>
      <c r="B49" s="22">
        <v>5.4</v>
      </c>
      <c r="C49" s="23">
        <v>2.4</v>
      </c>
      <c r="D49" s="23">
        <v>0</v>
      </c>
      <c r="E49" s="22">
        <v>3</v>
      </c>
      <c r="F49" s="24"/>
      <c r="G49" s="24">
        <v>2.7</v>
      </c>
      <c r="H49" s="24">
        <v>1.1</v>
      </c>
      <c r="I49" s="7"/>
      <c r="J49" s="7">
        <v>1.6</v>
      </c>
      <c r="K49" s="32"/>
    </row>
    <row r="50" spans="1:11" ht="14.25">
      <c r="A50" s="21" t="s">
        <v>284</v>
      </c>
      <c r="B50" s="22">
        <v>1.8</v>
      </c>
      <c r="C50" s="23">
        <v>1.8</v>
      </c>
      <c r="D50" s="26"/>
      <c r="E50" s="27"/>
      <c r="F50" s="24"/>
      <c r="G50" s="24">
        <v>0.47</v>
      </c>
      <c r="H50" s="24">
        <v>0.47</v>
      </c>
      <c r="I50" s="7"/>
      <c r="J50" s="7"/>
      <c r="K50" s="32">
        <v>0</v>
      </c>
    </row>
    <row r="51" spans="1:11" ht="14.25">
      <c r="A51" s="21" t="s">
        <v>285</v>
      </c>
      <c r="B51" s="22">
        <v>8</v>
      </c>
      <c r="C51" s="23">
        <v>8</v>
      </c>
      <c r="D51" s="26"/>
      <c r="E51" s="27"/>
      <c r="F51" s="24"/>
      <c r="G51" s="24">
        <v>0.8</v>
      </c>
      <c r="H51" s="24">
        <v>0.8</v>
      </c>
      <c r="I51" s="7"/>
      <c r="J51" s="7"/>
      <c r="K51" s="32"/>
    </row>
    <row r="52" spans="1:11" ht="14.25">
      <c r="A52" s="21" t="s">
        <v>286</v>
      </c>
      <c r="B52" s="22">
        <v>22</v>
      </c>
      <c r="C52" s="23">
        <v>17.5</v>
      </c>
      <c r="D52" s="23">
        <v>0</v>
      </c>
      <c r="E52" s="22">
        <v>4.5</v>
      </c>
      <c r="F52" s="24"/>
      <c r="G52" s="24">
        <v>3.7</v>
      </c>
      <c r="H52" s="24">
        <v>2.5</v>
      </c>
      <c r="I52" s="7"/>
      <c r="J52" s="7">
        <v>1.2</v>
      </c>
      <c r="K52" s="32"/>
    </row>
    <row r="53" spans="1:11" ht="14.25">
      <c r="A53" s="21" t="s">
        <v>287</v>
      </c>
      <c r="B53" s="22">
        <v>19.2</v>
      </c>
      <c r="C53" s="23">
        <v>16.2</v>
      </c>
      <c r="D53" s="23">
        <v>0</v>
      </c>
      <c r="E53" s="22">
        <v>3</v>
      </c>
      <c r="F53" s="24"/>
      <c r="G53" s="24">
        <v>2.4</v>
      </c>
      <c r="H53" s="24">
        <v>0.8</v>
      </c>
      <c r="I53" s="7"/>
      <c r="J53" s="7">
        <v>1.6</v>
      </c>
      <c r="K53" s="32"/>
    </row>
    <row r="54" spans="1:11" ht="14.25">
      <c r="A54" s="21" t="s">
        <v>288</v>
      </c>
      <c r="B54" s="22">
        <v>4</v>
      </c>
      <c r="C54" s="23">
        <v>1</v>
      </c>
      <c r="D54" s="23">
        <v>0</v>
      </c>
      <c r="E54" s="22">
        <v>3</v>
      </c>
      <c r="F54" s="24"/>
      <c r="G54" s="24">
        <v>1.8</v>
      </c>
      <c r="H54" s="24">
        <v>0.4</v>
      </c>
      <c r="I54" s="7"/>
      <c r="J54" s="7">
        <v>1.4</v>
      </c>
      <c r="K54" s="32"/>
    </row>
    <row r="55" spans="1:11" ht="14.25">
      <c r="A55" s="21" t="s">
        <v>289</v>
      </c>
      <c r="B55" s="22">
        <v>3.3</v>
      </c>
      <c r="C55" s="23">
        <v>3.3</v>
      </c>
      <c r="D55" s="26"/>
      <c r="E55" s="27"/>
      <c r="F55" s="24"/>
      <c r="G55" s="24">
        <v>1.2</v>
      </c>
      <c r="H55" s="24">
        <v>1.2</v>
      </c>
      <c r="I55" s="7"/>
      <c r="J55" s="7"/>
      <c r="K55" s="32"/>
    </row>
    <row r="56" spans="1:11" ht="14.25">
      <c r="A56" s="21" t="s">
        <v>290</v>
      </c>
      <c r="B56" s="22">
        <v>0.8</v>
      </c>
      <c r="C56" s="23">
        <v>0.8</v>
      </c>
      <c r="D56" s="26"/>
      <c r="E56" s="27"/>
      <c r="F56" s="24"/>
      <c r="G56" s="24">
        <v>0.35</v>
      </c>
      <c r="H56" s="24">
        <v>0.35</v>
      </c>
      <c r="I56" s="7">
        <v>0</v>
      </c>
      <c r="J56" s="7">
        <v>0</v>
      </c>
      <c r="K56" s="32"/>
    </row>
    <row r="57" spans="1:11" ht="14.25">
      <c r="A57" s="21" t="s">
        <v>291</v>
      </c>
      <c r="B57" s="22">
        <v>21.5</v>
      </c>
      <c r="C57" s="23">
        <v>16</v>
      </c>
      <c r="D57" s="23">
        <v>0</v>
      </c>
      <c r="E57" s="22">
        <v>5.5</v>
      </c>
      <c r="F57" s="24"/>
      <c r="G57" s="24">
        <v>4.9</v>
      </c>
      <c r="H57" s="24">
        <v>4.5</v>
      </c>
      <c r="I57" s="7">
        <v>0</v>
      </c>
      <c r="J57" s="7">
        <v>0.4</v>
      </c>
      <c r="K57" s="32"/>
    </row>
    <row r="58" spans="1:11" ht="14.25">
      <c r="A58" s="21" t="s">
        <v>292</v>
      </c>
      <c r="B58" s="22">
        <v>0</v>
      </c>
      <c r="C58" s="23">
        <v>0</v>
      </c>
      <c r="D58" s="23">
        <v>0</v>
      </c>
      <c r="E58" s="22">
        <v>0</v>
      </c>
      <c r="F58" s="24"/>
      <c r="G58" s="24"/>
      <c r="H58" s="24"/>
      <c r="I58" s="7"/>
      <c r="J58" s="7"/>
      <c r="K58" s="32"/>
    </row>
    <row r="59" spans="1:11" ht="14.25">
      <c r="A59" s="21" t="s">
        <v>293</v>
      </c>
      <c r="B59" s="22">
        <v>8.4</v>
      </c>
      <c r="C59" s="23">
        <v>4.4</v>
      </c>
      <c r="D59" s="23">
        <v>0</v>
      </c>
      <c r="E59" s="22">
        <v>4</v>
      </c>
      <c r="F59" s="24"/>
      <c r="G59" s="25">
        <v>1.6</v>
      </c>
      <c r="H59" s="25">
        <v>0.2</v>
      </c>
      <c r="I59" s="31">
        <v>0</v>
      </c>
      <c r="J59" s="31">
        <v>1.4</v>
      </c>
      <c r="K59" s="32"/>
    </row>
    <row r="60" spans="1:11" ht="14.25">
      <c r="A60" s="21" t="s">
        <v>294</v>
      </c>
      <c r="B60" s="22">
        <v>1</v>
      </c>
      <c r="C60" s="23">
        <v>1</v>
      </c>
      <c r="D60" s="26"/>
      <c r="E60" s="27"/>
      <c r="F60" s="24"/>
      <c r="G60" s="24">
        <v>0.1</v>
      </c>
      <c r="H60" s="24">
        <v>0.1</v>
      </c>
      <c r="I60" s="7">
        <v>0</v>
      </c>
      <c r="J60" s="7">
        <v>0</v>
      </c>
      <c r="K60" s="32"/>
    </row>
    <row r="61" spans="1:11" ht="14.25">
      <c r="A61" s="21" t="s">
        <v>295</v>
      </c>
      <c r="B61" s="22">
        <v>1.5</v>
      </c>
      <c r="C61" s="23">
        <v>1.5</v>
      </c>
      <c r="D61" s="26"/>
      <c r="E61" s="27"/>
      <c r="F61" s="24"/>
      <c r="G61" s="24">
        <v>0.72</v>
      </c>
      <c r="H61" s="24">
        <v>0.72</v>
      </c>
      <c r="I61" s="7"/>
      <c r="J61" s="7"/>
      <c r="K61" s="32"/>
    </row>
    <row r="62" spans="1:11" ht="14.25">
      <c r="A62" s="21" t="s">
        <v>296</v>
      </c>
      <c r="B62" s="22">
        <v>3.9</v>
      </c>
      <c r="C62" s="23">
        <v>3.9</v>
      </c>
      <c r="D62" s="26"/>
      <c r="E62" s="27"/>
      <c r="F62" s="24"/>
      <c r="G62" s="24">
        <v>0.81</v>
      </c>
      <c r="H62" s="24">
        <v>0.81</v>
      </c>
      <c r="I62" s="7"/>
      <c r="J62" s="7">
        <v>0</v>
      </c>
      <c r="K62" s="32"/>
    </row>
    <row r="63" spans="1:11" ht="14.25">
      <c r="A63" s="21" t="s">
        <v>297</v>
      </c>
      <c r="B63" s="22">
        <v>62.8</v>
      </c>
      <c r="C63" s="23">
        <v>26.8</v>
      </c>
      <c r="D63" s="23">
        <v>0</v>
      </c>
      <c r="E63" s="22">
        <v>36</v>
      </c>
      <c r="F63" s="24"/>
      <c r="G63" s="24">
        <v>16</v>
      </c>
      <c r="H63" s="24">
        <v>1</v>
      </c>
      <c r="I63" s="7">
        <v>0</v>
      </c>
      <c r="J63" s="7">
        <v>15</v>
      </c>
      <c r="K63" s="32"/>
    </row>
    <row r="64" spans="1:11" ht="14.25">
      <c r="A64" s="21" t="s">
        <v>298</v>
      </c>
      <c r="B64" s="22">
        <v>2.2</v>
      </c>
      <c r="C64" s="23">
        <v>2.2</v>
      </c>
      <c r="D64" s="26"/>
      <c r="E64" s="27"/>
      <c r="F64" s="24"/>
      <c r="G64" s="24">
        <v>0</v>
      </c>
      <c r="H64" s="24">
        <v>0</v>
      </c>
      <c r="I64" s="7"/>
      <c r="J64" s="7">
        <v>0</v>
      </c>
      <c r="K64" s="32"/>
    </row>
    <row r="65" spans="1:11" ht="14.25">
      <c r="A65" s="21" t="s">
        <v>299</v>
      </c>
      <c r="B65" s="22">
        <v>9.5</v>
      </c>
      <c r="C65" s="23">
        <v>5</v>
      </c>
      <c r="D65" s="23">
        <v>0</v>
      </c>
      <c r="E65" s="22">
        <v>4.5</v>
      </c>
      <c r="F65" s="24"/>
      <c r="G65" s="24">
        <v>1.25</v>
      </c>
      <c r="H65" s="24">
        <v>0</v>
      </c>
      <c r="I65" s="7"/>
      <c r="J65" s="7">
        <v>1.25</v>
      </c>
      <c r="K65" s="32"/>
    </row>
    <row r="66" spans="1:11" ht="14.25">
      <c r="A66" s="21" t="s">
        <v>300</v>
      </c>
      <c r="B66" s="22">
        <v>3</v>
      </c>
      <c r="C66" s="23">
        <v>2</v>
      </c>
      <c r="D66" s="23">
        <v>0</v>
      </c>
      <c r="E66" s="22">
        <v>1</v>
      </c>
      <c r="F66" s="24"/>
      <c r="G66" s="24">
        <v>0</v>
      </c>
      <c r="H66" s="24">
        <v>0</v>
      </c>
      <c r="I66" s="7"/>
      <c r="J66" s="7">
        <v>0</v>
      </c>
      <c r="K66" s="32"/>
    </row>
    <row r="67" spans="1:11" ht="14.25">
      <c r="A67" s="21" t="s">
        <v>301</v>
      </c>
      <c r="B67" s="22">
        <v>49</v>
      </c>
      <c r="C67" s="23">
        <v>45</v>
      </c>
      <c r="D67" s="23">
        <v>0</v>
      </c>
      <c r="E67" s="22">
        <v>4</v>
      </c>
      <c r="F67" s="24"/>
      <c r="G67" s="24">
        <v>1.55</v>
      </c>
      <c r="H67" s="24">
        <v>0.62</v>
      </c>
      <c r="I67" s="7"/>
      <c r="J67" s="7">
        <v>0.93</v>
      </c>
      <c r="K67" s="32"/>
    </row>
    <row r="68" spans="1:11" ht="14.25">
      <c r="A68" s="21" t="s">
        <v>302</v>
      </c>
      <c r="B68" s="22">
        <v>42.5</v>
      </c>
      <c r="C68" s="23">
        <v>38</v>
      </c>
      <c r="D68" s="23">
        <v>0</v>
      </c>
      <c r="E68" s="22">
        <v>4.5</v>
      </c>
      <c r="F68" s="24"/>
      <c r="G68" s="24">
        <v>1.02</v>
      </c>
      <c r="H68" s="24">
        <v>0.03</v>
      </c>
      <c r="I68" s="7"/>
      <c r="J68" s="7">
        <v>0.99</v>
      </c>
      <c r="K68" s="32"/>
    </row>
    <row r="69" spans="1:11" ht="14.25">
      <c r="A69" s="21" t="s">
        <v>303</v>
      </c>
      <c r="B69" s="22">
        <v>30.5</v>
      </c>
      <c r="C69" s="23">
        <v>21.5</v>
      </c>
      <c r="D69" s="23">
        <v>0</v>
      </c>
      <c r="E69" s="22">
        <v>9</v>
      </c>
      <c r="F69" s="24"/>
      <c r="G69" s="24">
        <v>9.66</v>
      </c>
      <c r="H69" s="24">
        <v>5.37</v>
      </c>
      <c r="I69" s="7"/>
      <c r="J69" s="7">
        <v>4.29</v>
      </c>
      <c r="K69" s="32"/>
    </row>
    <row r="70" spans="1:11" ht="14.25">
      <c r="A70" s="21" t="s">
        <v>304</v>
      </c>
      <c r="B70" s="22">
        <v>0.9</v>
      </c>
      <c r="C70" s="23">
        <v>0.9</v>
      </c>
      <c r="D70" s="26"/>
      <c r="E70" s="27"/>
      <c r="F70" s="24"/>
      <c r="G70" s="24">
        <v>0.2</v>
      </c>
      <c r="H70" s="24">
        <v>0.2</v>
      </c>
      <c r="I70" s="7"/>
      <c r="J70" s="7"/>
      <c r="K70" s="32"/>
    </row>
    <row r="71" spans="1:11" ht="14.25">
      <c r="A71" s="21" t="s">
        <v>305</v>
      </c>
      <c r="B71" s="22">
        <v>44.8</v>
      </c>
      <c r="C71" s="23">
        <v>34</v>
      </c>
      <c r="D71" s="23">
        <v>0</v>
      </c>
      <c r="E71" s="22">
        <v>10.8</v>
      </c>
      <c r="F71" s="24"/>
      <c r="G71" s="24">
        <v>7.9</v>
      </c>
      <c r="H71" s="24">
        <v>2.7</v>
      </c>
      <c r="I71" s="7"/>
      <c r="J71" s="7">
        <v>5.2</v>
      </c>
      <c r="K71" s="32"/>
    </row>
    <row r="72" spans="1:11" ht="14.25">
      <c r="A72" s="21" t="s">
        <v>306</v>
      </c>
      <c r="B72" s="22">
        <v>9.5</v>
      </c>
      <c r="C72" s="23">
        <v>5</v>
      </c>
      <c r="D72" s="23">
        <v>0</v>
      </c>
      <c r="E72" s="22">
        <v>4.5</v>
      </c>
      <c r="F72" s="24"/>
      <c r="G72" s="24">
        <v>0.2</v>
      </c>
      <c r="H72" s="24">
        <v>0.2</v>
      </c>
      <c r="I72" s="7"/>
      <c r="J72" s="7"/>
      <c r="K72" s="32"/>
    </row>
    <row r="73" spans="1:11" ht="14.25">
      <c r="A73" s="21" t="s">
        <v>307</v>
      </c>
      <c r="B73" s="22">
        <v>17.5</v>
      </c>
      <c r="C73" s="23">
        <v>13</v>
      </c>
      <c r="D73" s="23">
        <v>0</v>
      </c>
      <c r="E73" s="22">
        <v>4.5</v>
      </c>
      <c r="F73" s="24"/>
      <c r="G73" s="24">
        <v>3.5</v>
      </c>
      <c r="H73" s="24">
        <v>2</v>
      </c>
      <c r="I73" s="7"/>
      <c r="J73" s="7">
        <v>1.5</v>
      </c>
      <c r="K73" s="32"/>
    </row>
    <row r="74" spans="1:11" ht="14.25">
      <c r="A74" s="21" t="s">
        <v>308</v>
      </c>
      <c r="B74" s="22">
        <v>8.1</v>
      </c>
      <c r="C74" s="23">
        <v>5.1</v>
      </c>
      <c r="D74" s="23">
        <v>0</v>
      </c>
      <c r="E74" s="22">
        <v>3</v>
      </c>
      <c r="F74" s="24"/>
      <c r="G74" s="24">
        <v>1</v>
      </c>
      <c r="H74" s="24">
        <v>0.1</v>
      </c>
      <c r="I74" s="7"/>
      <c r="J74" s="7">
        <v>0.9</v>
      </c>
      <c r="K74" s="32"/>
    </row>
    <row r="75" spans="1:11" ht="14.25">
      <c r="A75" s="21" t="s">
        <v>309</v>
      </c>
      <c r="B75" s="22">
        <v>2.7</v>
      </c>
      <c r="C75" s="23">
        <v>2.7</v>
      </c>
      <c r="D75" s="26"/>
      <c r="E75" s="27"/>
      <c r="F75" s="24"/>
      <c r="G75" s="24">
        <v>0.34</v>
      </c>
      <c r="H75" s="24">
        <v>0.34</v>
      </c>
      <c r="I75" s="7"/>
      <c r="J75" s="7"/>
      <c r="K75" s="32"/>
    </row>
    <row r="76" spans="1:11" ht="14.25">
      <c r="A76" s="21" t="s">
        <v>310</v>
      </c>
      <c r="B76" s="22">
        <v>14.5</v>
      </c>
      <c r="C76" s="23">
        <v>10</v>
      </c>
      <c r="D76" s="23">
        <v>0</v>
      </c>
      <c r="E76" s="22">
        <v>4.5</v>
      </c>
      <c r="F76" s="24"/>
      <c r="G76" s="39">
        <v>6.4</v>
      </c>
      <c r="H76" s="39">
        <v>3.8</v>
      </c>
      <c r="I76" s="39"/>
      <c r="J76" s="39">
        <v>2.6</v>
      </c>
      <c r="K76" s="32"/>
    </row>
    <row r="77" spans="1:11" ht="14.25">
      <c r="A77" s="21" t="s">
        <v>311</v>
      </c>
      <c r="B77" s="22">
        <v>36.5</v>
      </c>
      <c r="C77" s="23">
        <v>32</v>
      </c>
      <c r="D77" s="23">
        <v>0</v>
      </c>
      <c r="E77" s="22">
        <v>4.5</v>
      </c>
      <c r="F77" s="24"/>
      <c r="G77" s="24">
        <v>8.1</v>
      </c>
      <c r="H77" s="24">
        <v>4</v>
      </c>
      <c r="I77" s="7">
        <v>0</v>
      </c>
      <c r="J77" s="7">
        <v>4.1</v>
      </c>
      <c r="K77" s="32"/>
    </row>
    <row r="78" spans="1:11" ht="14.25">
      <c r="A78" s="21" t="s">
        <v>312</v>
      </c>
      <c r="B78" s="22">
        <v>2.7</v>
      </c>
      <c r="C78" s="23">
        <v>2.7</v>
      </c>
      <c r="D78" s="26"/>
      <c r="E78" s="27"/>
      <c r="F78" s="24"/>
      <c r="G78" s="24">
        <v>0.1</v>
      </c>
      <c r="H78" s="24">
        <v>0.1</v>
      </c>
      <c r="I78" s="7"/>
      <c r="J78" s="7"/>
      <c r="K78" s="32"/>
    </row>
    <row r="79" spans="1:11" ht="14.25">
      <c r="A79" s="21" t="s">
        <v>313</v>
      </c>
      <c r="B79" s="22">
        <v>69</v>
      </c>
      <c r="C79" s="23">
        <v>45</v>
      </c>
      <c r="D79" s="23">
        <v>0</v>
      </c>
      <c r="E79" s="22">
        <v>24</v>
      </c>
      <c r="F79" s="24"/>
      <c r="G79" s="24">
        <v>7.3</v>
      </c>
      <c r="H79" s="24">
        <v>0.4</v>
      </c>
      <c r="I79" s="7"/>
      <c r="J79" s="7">
        <v>6.9</v>
      </c>
      <c r="K79" s="32"/>
    </row>
    <row r="80" spans="1:11" ht="14.25">
      <c r="A80" s="21" t="s">
        <v>314</v>
      </c>
      <c r="B80" s="22">
        <v>6.6</v>
      </c>
      <c r="C80" s="23">
        <v>3.6</v>
      </c>
      <c r="D80" s="23">
        <v>0</v>
      </c>
      <c r="E80" s="22">
        <v>3</v>
      </c>
      <c r="F80" s="24"/>
      <c r="G80" s="24">
        <v>1.7</v>
      </c>
      <c r="H80" s="24">
        <v>0.2</v>
      </c>
      <c r="I80" s="7"/>
      <c r="J80" s="7">
        <v>1.5</v>
      </c>
      <c r="K80" s="32"/>
    </row>
    <row r="81" spans="1:11" ht="14.25">
      <c r="A81" s="21" t="s">
        <v>315</v>
      </c>
      <c r="B81" s="22">
        <v>20</v>
      </c>
      <c r="C81" s="23">
        <v>8</v>
      </c>
      <c r="D81" s="23">
        <v>0</v>
      </c>
      <c r="E81" s="22">
        <v>12</v>
      </c>
      <c r="F81" s="24"/>
      <c r="G81" s="24">
        <v>5.02</v>
      </c>
      <c r="H81" s="24">
        <v>2.31</v>
      </c>
      <c r="I81" s="7">
        <v>0</v>
      </c>
      <c r="J81" s="7">
        <v>2.71</v>
      </c>
      <c r="K81" s="32"/>
    </row>
    <row r="82" spans="1:11" ht="14.25">
      <c r="A82" s="21" t="s">
        <v>316</v>
      </c>
      <c r="B82" s="22">
        <v>21.5</v>
      </c>
      <c r="C82" s="23">
        <v>12.5</v>
      </c>
      <c r="D82" s="23">
        <v>0</v>
      </c>
      <c r="E82" s="22">
        <v>9</v>
      </c>
      <c r="F82" s="24"/>
      <c r="G82" s="24">
        <v>3.135</v>
      </c>
      <c r="H82" s="24"/>
      <c r="I82" s="24"/>
      <c r="J82" s="7">
        <v>3.135</v>
      </c>
      <c r="K82" s="32"/>
    </row>
    <row r="83" spans="1:11" ht="14.25">
      <c r="A83" s="21" t="s">
        <v>317</v>
      </c>
      <c r="B83" s="22">
        <v>5.1</v>
      </c>
      <c r="C83" s="23">
        <v>2.1</v>
      </c>
      <c r="D83" s="23">
        <v>0</v>
      </c>
      <c r="E83" s="22">
        <v>3</v>
      </c>
      <c r="F83" s="24"/>
      <c r="G83" s="34"/>
      <c r="H83" s="34"/>
      <c r="I83" s="34"/>
      <c r="J83" s="48"/>
      <c r="K83" s="32"/>
    </row>
    <row r="84" spans="1:11" ht="14.25">
      <c r="A84" s="21" t="s">
        <v>318</v>
      </c>
      <c r="B84" s="22">
        <v>4.8</v>
      </c>
      <c r="C84" s="23">
        <v>1.8</v>
      </c>
      <c r="D84" s="23">
        <v>0</v>
      </c>
      <c r="E84" s="22">
        <v>3</v>
      </c>
      <c r="F84" s="24"/>
      <c r="G84" s="24">
        <v>1.33</v>
      </c>
      <c r="H84" s="24"/>
      <c r="I84" s="24"/>
      <c r="J84" s="7">
        <v>1.33</v>
      </c>
      <c r="K84" s="32"/>
    </row>
    <row r="85" spans="1:11" ht="14.25">
      <c r="A85" s="21" t="s">
        <v>319</v>
      </c>
      <c r="B85" s="22">
        <v>5</v>
      </c>
      <c r="C85" s="23">
        <v>2</v>
      </c>
      <c r="D85" s="23">
        <v>0</v>
      </c>
      <c r="E85" s="22">
        <v>3</v>
      </c>
      <c r="F85" s="24"/>
      <c r="G85" s="39">
        <v>1.6</v>
      </c>
      <c r="H85" s="39">
        <v>0.6</v>
      </c>
      <c r="I85" s="39"/>
      <c r="J85" s="39">
        <v>1</v>
      </c>
      <c r="K85" s="32"/>
    </row>
    <row r="86" spans="1:11" ht="14.25">
      <c r="A86" s="21" t="s">
        <v>320</v>
      </c>
      <c r="B86" s="22">
        <v>7.5</v>
      </c>
      <c r="C86" s="23">
        <v>4.5</v>
      </c>
      <c r="D86" s="23">
        <v>0</v>
      </c>
      <c r="E86" s="22">
        <v>3</v>
      </c>
      <c r="F86" s="24"/>
      <c r="G86" s="24">
        <v>1.05</v>
      </c>
      <c r="H86" s="24">
        <v>0.29</v>
      </c>
      <c r="I86" s="49">
        <v>0</v>
      </c>
      <c r="J86" s="24">
        <v>0.76</v>
      </c>
      <c r="K86" s="32"/>
    </row>
    <row r="87" spans="1:11" ht="14.25">
      <c r="A87" s="21" t="s">
        <v>321</v>
      </c>
      <c r="B87" s="22">
        <v>16.8</v>
      </c>
      <c r="C87" s="23">
        <v>10.8</v>
      </c>
      <c r="D87" s="23">
        <v>0</v>
      </c>
      <c r="E87" s="22">
        <v>6</v>
      </c>
      <c r="F87" s="24"/>
      <c r="G87" s="24">
        <v>8.2</v>
      </c>
      <c r="H87" s="24">
        <v>5</v>
      </c>
      <c r="I87" s="24"/>
      <c r="J87" s="7">
        <v>3.2</v>
      </c>
      <c r="K87" s="32"/>
    </row>
    <row r="88" spans="1:11" ht="14.25">
      <c r="A88" s="21" t="s">
        <v>322</v>
      </c>
      <c r="B88" s="22">
        <v>2.4</v>
      </c>
      <c r="C88" s="23">
        <v>2.4</v>
      </c>
      <c r="D88" s="26"/>
      <c r="E88" s="27"/>
      <c r="F88" s="24"/>
      <c r="G88" s="40">
        <v>0</v>
      </c>
      <c r="H88" s="40">
        <v>0</v>
      </c>
      <c r="I88" s="50">
        <v>0</v>
      </c>
      <c r="J88" s="50"/>
      <c r="K88" s="32"/>
    </row>
    <row r="89" spans="1:11" ht="14.25">
      <c r="A89" s="21" t="s">
        <v>323</v>
      </c>
      <c r="B89" s="22">
        <v>7.2</v>
      </c>
      <c r="C89" s="23">
        <v>4.2</v>
      </c>
      <c r="D89" s="23">
        <v>0</v>
      </c>
      <c r="E89" s="22">
        <v>3</v>
      </c>
      <c r="F89" s="24"/>
      <c r="G89" s="24">
        <v>1.32</v>
      </c>
      <c r="H89" s="24">
        <v>1.2</v>
      </c>
      <c r="I89" s="24">
        <v>0</v>
      </c>
      <c r="J89" s="7">
        <v>0.12</v>
      </c>
      <c r="K89" s="32"/>
    </row>
    <row r="90" spans="1:11" ht="14.25">
      <c r="A90" s="21" t="s">
        <v>324</v>
      </c>
      <c r="B90" s="22">
        <v>14</v>
      </c>
      <c r="C90" s="23">
        <v>7</v>
      </c>
      <c r="D90" s="23">
        <v>0</v>
      </c>
      <c r="E90" s="22">
        <v>7</v>
      </c>
      <c r="F90" s="24"/>
      <c r="G90" s="24">
        <v>5.4</v>
      </c>
      <c r="H90" s="24">
        <v>2.4</v>
      </c>
      <c r="I90" s="24"/>
      <c r="J90" s="7">
        <v>3</v>
      </c>
      <c r="K90" s="32"/>
    </row>
    <row r="91" spans="1:11" ht="14.25">
      <c r="A91" s="21" t="s">
        <v>325</v>
      </c>
      <c r="B91" s="22">
        <v>16</v>
      </c>
      <c r="C91" s="23">
        <v>7</v>
      </c>
      <c r="D91" s="23">
        <v>0</v>
      </c>
      <c r="E91" s="22">
        <v>9</v>
      </c>
      <c r="F91" s="24"/>
      <c r="G91" s="24">
        <v>8.3</v>
      </c>
      <c r="H91" s="24">
        <v>3.6</v>
      </c>
      <c r="I91" s="24"/>
      <c r="J91" s="7">
        <v>4.7</v>
      </c>
      <c r="K91" s="32"/>
    </row>
    <row r="92" spans="1:11" ht="14.25">
      <c r="A92" s="21" t="s">
        <v>326</v>
      </c>
      <c r="B92" s="22">
        <v>17</v>
      </c>
      <c r="C92" s="23">
        <v>8</v>
      </c>
      <c r="D92" s="23">
        <v>0</v>
      </c>
      <c r="E92" s="22">
        <v>9</v>
      </c>
      <c r="F92" s="24"/>
      <c r="G92" s="24">
        <v>4</v>
      </c>
      <c r="H92" s="24">
        <v>1</v>
      </c>
      <c r="I92" s="24">
        <v>0</v>
      </c>
      <c r="J92" s="7">
        <v>3</v>
      </c>
      <c r="K92" s="32"/>
    </row>
    <row r="93" spans="1:11" ht="14.25">
      <c r="A93" s="21" t="s">
        <v>327</v>
      </c>
      <c r="B93" s="22">
        <v>19.5</v>
      </c>
      <c r="C93" s="23">
        <v>10.5</v>
      </c>
      <c r="D93" s="23">
        <v>0</v>
      </c>
      <c r="E93" s="22">
        <v>9</v>
      </c>
      <c r="F93" s="24"/>
      <c r="G93" s="24">
        <v>4.6</v>
      </c>
      <c r="H93" s="24">
        <v>1</v>
      </c>
      <c r="I93" s="24">
        <v>0</v>
      </c>
      <c r="J93" s="7">
        <v>3.6</v>
      </c>
      <c r="K93" s="32"/>
    </row>
    <row r="94" spans="1:11" ht="14.25">
      <c r="A94" s="21" t="s">
        <v>328</v>
      </c>
      <c r="B94" s="22">
        <v>1.5</v>
      </c>
      <c r="C94" s="23">
        <v>1.5</v>
      </c>
      <c r="D94" s="26"/>
      <c r="E94" s="27"/>
      <c r="F94" s="24"/>
      <c r="G94" s="24">
        <v>0.1</v>
      </c>
      <c r="H94" s="24">
        <v>0.1</v>
      </c>
      <c r="I94" s="27"/>
      <c r="J94" s="31"/>
      <c r="K94" s="32"/>
    </row>
    <row r="95" spans="1:11" ht="22.5">
      <c r="A95" s="21" t="s">
        <v>329</v>
      </c>
      <c r="B95" s="22">
        <v>5.6</v>
      </c>
      <c r="C95" s="23">
        <v>2.6</v>
      </c>
      <c r="D95" s="23">
        <v>0</v>
      </c>
      <c r="E95" s="22">
        <v>3</v>
      </c>
      <c r="F95" s="24"/>
      <c r="G95" s="24">
        <v>2.6</v>
      </c>
      <c r="H95" s="24">
        <v>1.2</v>
      </c>
      <c r="I95" s="24"/>
      <c r="J95" s="7">
        <v>1.4</v>
      </c>
      <c r="K95" s="32"/>
    </row>
    <row r="96" spans="1:11" ht="14.25">
      <c r="A96" s="21" t="s">
        <v>330</v>
      </c>
      <c r="B96" s="22">
        <v>1</v>
      </c>
      <c r="C96" s="23">
        <v>1</v>
      </c>
      <c r="D96" s="26"/>
      <c r="E96" s="27"/>
      <c r="F96" s="24"/>
      <c r="G96" s="34">
        <v>0</v>
      </c>
      <c r="H96" s="24">
        <v>0</v>
      </c>
      <c r="I96" s="7"/>
      <c r="J96" s="7">
        <v>0</v>
      </c>
      <c r="K96" s="32"/>
    </row>
    <row r="97" spans="1:11" ht="14.25">
      <c r="A97" s="21" t="s">
        <v>331</v>
      </c>
      <c r="B97" s="22">
        <v>11.4</v>
      </c>
      <c r="C97" s="23">
        <v>8.4</v>
      </c>
      <c r="D97" s="23">
        <v>0</v>
      </c>
      <c r="E97" s="22">
        <v>3</v>
      </c>
      <c r="F97" s="24"/>
      <c r="G97" s="24">
        <v>2.1</v>
      </c>
      <c r="H97" s="24">
        <v>0.6</v>
      </c>
      <c r="I97" s="24"/>
      <c r="J97" s="7">
        <v>1.5</v>
      </c>
      <c r="K97" s="32"/>
    </row>
    <row r="98" spans="1:11" ht="14.25">
      <c r="A98" s="21" t="s">
        <v>332</v>
      </c>
      <c r="B98" s="22">
        <v>5.7</v>
      </c>
      <c r="C98" s="23">
        <v>2.7</v>
      </c>
      <c r="D98" s="23">
        <v>0</v>
      </c>
      <c r="E98" s="22">
        <v>3</v>
      </c>
      <c r="F98" s="24"/>
      <c r="G98" s="24">
        <v>0.11</v>
      </c>
      <c r="H98" s="24">
        <v>0.1</v>
      </c>
      <c r="I98" s="24">
        <v>0</v>
      </c>
      <c r="J98" s="7">
        <v>0.01</v>
      </c>
      <c r="K98" s="32"/>
    </row>
    <row r="99" spans="1:11" ht="14.25">
      <c r="A99" s="21" t="s">
        <v>333</v>
      </c>
      <c r="B99" s="22">
        <v>7.8</v>
      </c>
      <c r="C99" s="23">
        <v>4.8</v>
      </c>
      <c r="D99" s="23">
        <v>0</v>
      </c>
      <c r="E99" s="22">
        <v>3</v>
      </c>
      <c r="F99" s="24"/>
      <c r="G99" s="24">
        <v>1.2101</v>
      </c>
      <c r="H99" s="24">
        <v>0.2868</v>
      </c>
      <c r="I99" s="24"/>
      <c r="J99" s="7">
        <v>0.9233</v>
      </c>
      <c r="K99" s="32"/>
    </row>
    <row r="100" spans="1:11" ht="14.25">
      <c r="A100" s="21" t="s">
        <v>334</v>
      </c>
      <c r="B100" s="22">
        <v>34</v>
      </c>
      <c r="C100" s="23">
        <v>25</v>
      </c>
      <c r="D100" s="23">
        <v>0</v>
      </c>
      <c r="E100" s="22">
        <v>9</v>
      </c>
      <c r="F100" s="24"/>
      <c r="G100" s="24">
        <v>3.7</v>
      </c>
      <c r="H100" s="24">
        <v>2.6</v>
      </c>
      <c r="I100" s="38">
        <v>0</v>
      </c>
      <c r="J100" s="38">
        <v>1.1</v>
      </c>
      <c r="K100" s="51">
        <v>0</v>
      </c>
    </row>
    <row r="101" spans="1:11" ht="14.25">
      <c r="A101" s="21" t="s">
        <v>335</v>
      </c>
      <c r="B101" s="22">
        <v>6.4</v>
      </c>
      <c r="C101" s="23">
        <v>2.4</v>
      </c>
      <c r="D101" s="23">
        <v>0</v>
      </c>
      <c r="E101" s="22">
        <v>4</v>
      </c>
      <c r="F101" s="24"/>
      <c r="G101" s="24">
        <v>1.5</v>
      </c>
      <c r="H101" s="24">
        <v>0.5</v>
      </c>
      <c r="I101" s="38"/>
      <c r="J101" s="38">
        <v>1</v>
      </c>
      <c r="K101" s="32"/>
    </row>
    <row r="102" spans="1:11" ht="22.5">
      <c r="A102" s="21" t="s">
        <v>336</v>
      </c>
      <c r="B102" s="22">
        <v>55.6</v>
      </c>
      <c r="C102" s="23">
        <v>35.6</v>
      </c>
      <c r="D102" s="23">
        <v>0</v>
      </c>
      <c r="E102" s="22">
        <v>20</v>
      </c>
      <c r="F102" s="24"/>
      <c r="G102" s="24">
        <v>17.6</v>
      </c>
      <c r="H102" s="24">
        <v>6.1</v>
      </c>
      <c r="I102" s="31"/>
      <c r="J102" s="7">
        <v>11.5</v>
      </c>
      <c r="K102" s="32"/>
    </row>
    <row r="103" spans="1:11" ht="14.25">
      <c r="A103" s="21" t="s">
        <v>337</v>
      </c>
      <c r="B103" s="22">
        <v>1.8</v>
      </c>
      <c r="C103" s="23">
        <v>1.8</v>
      </c>
      <c r="D103" s="26"/>
      <c r="E103" s="27"/>
      <c r="F103" s="24"/>
      <c r="G103" s="24">
        <v>0</v>
      </c>
      <c r="H103" s="24">
        <v>0</v>
      </c>
      <c r="I103" s="38">
        <v>0</v>
      </c>
      <c r="J103" s="38">
        <v>0</v>
      </c>
      <c r="K103" s="51">
        <v>0</v>
      </c>
    </row>
    <row r="104" spans="1:11" ht="14.25">
      <c r="A104" s="21" t="s">
        <v>338</v>
      </c>
      <c r="B104" s="22">
        <v>1.2</v>
      </c>
      <c r="C104" s="23">
        <v>1.2</v>
      </c>
      <c r="D104" s="26"/>
      <c r="E104" s="27"/>
      <c r="F104" s="24"/>
      <c r="G104" s="24"/>
      <c r="H104" s="24"/>
      <c r="I104" s="7"/>
      <c r="J104" s="7"/>
      <c r="K104" s="32"/>
    </row>
    <row r="105" spans="1:11" ht="14.25">
      <c r="A105" s="21" t="s">
        <v>339</v>
      </c>
      <c r="B105" s="22">
        <v>2.5</v>
      </c>
      <c r="C105" s="23">
        <v>2.5</v>
      </c>
      <c r="D105" s="26"/>
      <c r="E105" s="27"/>
      <c r="F105" s="24"/>
      <c r="G105" s="24">
        <v>0</v>
      </c>
      <c r="H105" s="24">
        <v>0</v>
      </c>
      <c r="I105" s="7"/>
      <c r="J105" s="7">
        <v>0</v>
      </c>
      <c r="K105" s="32"/>
    </row>
    <row r="106" spans="1:11" ht="14.25">
      <c r="A106" s="21" t="s">
        <v>340</v>
      </c>
      <c r="B106" s="22">
        <v>0.3</v>
      </c>
      <c r="C106" s="23">
        <v>0.3</v>
      </c>
      <c r="D106" s="26"/>
      <c r="E106" s="27"/>
      <c r="F106" s="24"/>
      <c r="G106" s="24">
        <v>0</v>
      </c>
      <c r="H106" s="24">
        <v>0</v>
      </c>
      <c r="I106" s="7"/>
      <c r="J106" s="7">
        <v>0</v>
      </c>
      <c r="K106" s="32"/>
    </row>
    <row r="107" spans="1:11" ht="14.25">
      <c r="A107" s="21" t="s">
        <v>341</v>
      </c>
      <c r="B107" s="22">
        <v>18</v>
      </c>
      <c r="C107" s="23">
        <v>10</v>
      </c>
      <c r="D107" s="23">
        <v>0</v>
      </c>
      <c r="E107" s="22">
        <v>8</v>
      </c>
      <c r="F107" s="24"/>
      <c r="G107" s="24">
        <v>4.5</v>
      </c>
      <c r="H107" s="24">
        <v>1.5</v>
      </c>
      <c r="I107" s="7"/>
      <c r="J107" s="7">
        <v>3</v>
      </c>
      <c r="K107" s="32"/>
    </row>
    <row r="108" spans="1:11" ht="14.25">
      <c r="A108" s="21" t="s">
        <v>342</v>
      </c>
      <c r="B108" s="22">
        <v>18</v>
      </c>
      <c r="C108" s="23">
        <v>10</v>
      </c>
      <c r="D108" s="23">
        <v>0</v>
      </c>
      <c r="E108" s="22">
        <v>8</v>
      </c>
      <c r="F108" s="24"/>
      <c r="G108" s="24">
        <v>5.5</v>
      </c>
      <c r="H108" s="24">
        <v>1</v>
      </c>
      <c r="I108" s="49"/>
      <c r="J108" s="7">
        <v>4.5</v>
      </c>
      <c r="K108" s="32"/>
    </row>
    <row r="109" spans="1:11" ht="14.25">
      <c r="A109" s="21" t="s">
        <v>343</v>
      </c>
      <c r="B109" s="22">
        <v>18</v>
      </c>
      <c r="C109" s="23">
        <v>10</v>
      </c>
      <c r="D109" s="23">
        <v>0</v>
      </c>
      <c r="E109" s="22">
        <v>8</v>
      </c>
      <c r="F109" s="24"/>
      <c r="G109" s="24">
        <v>4.4</v>
      </c>
      <c r="H109" s="24">
        <v>1</v>
      </c>
      <c r="I109" s="7"/>
      <c r="J109" s="7">
        <v>3.4</v>
      </c>
      <c r="K109" s="32"/>
    </row>
    <row r="110" spans="1:11" ht="14.25">
      <c r="A110" s="21" t="s">
        <v>344</v>
      </c>
      <c r="B110" s="22">
        <v>22</v>
      </c>
      <c r="C110" s="23">
        <v>10</v>
      </c>
      <c r="D110" s="23">
        <v>0</v>
      </c>
      <c r="E110" s="22">
        <v>12</v>
      </c>
      <c r="F110" s="24"/>
      <c r="G110" s="24">
        <v>5.1</v>
      </c>
      <c r="H110" s="24">
        <v>0</v>
      </c>
      <c r="I110" s="7">
        <v>0</v>
      </c>
      <c r="J110" s="7">
        <v>5.1</v>
      </c>
      <c r="K110" s="32"/>
    </row>
    <row r="111" spans="1:11" ht="14.25">
      <c r="A111" s="21" t="s">
        <v>345</v>
      </c>
      <c r="B111" s="22">
        <v>18</v>
      </c>
      <c r="C111" s="23">
        <v>10</v>
      </c>
      <c r="D111" s="23">
        <v>0</v>
      </c>
      <c r="E111" s="22">
        <v>8</v>
      </c>
      <c r="F111" s="24"/>
      <c r="G111" s="24">
        <v>6.43</v>
      </c>
      <c r="H111" s="24">
        <v>1.2</v>
      </c>
      <c r="I111" s="7"/>
      <c r="J111" s="7">
        <v>5.23</v>
      </c>
      <c r="K111" s="32"/>
    </row>
    <row r="112" spans="1:11" ht="14.25">
      <c r="A112" s="21" t="s">
        <v>346</v>
      </c>
      <c r="B112" s="22">
        <v>22</v>
      </c>
      <c r="C112" s="23">
        <v>10</v>
      </c>
      <c r="D112" s="23">
        <v>0</v>
      </c>
      <c r="E112" s="22">
        <v>12</v>
      </c>
      <c r="F112" s="24"/>
      <c r="G112" s="24">
        <v>5.8</v>
      </c>
      <c r="H112" s="24">
        <v>0</v>
      </c>
      <c r="I112" s="7"/>
      <c r="J112" s="7">
        <v>5.8</v>
      </c>
      <c r="K112" s="32"/>
    </row>
    <row r="113" spans="1:11" ht="14.25">
      <c r="A113" s="21" t="s">
        <v>347</v>
      </c>
      <c r="B113" s="22">
        <v>22</v>
      </c>
      <c r="C113" s="23">
        <v>10</v>
      </c>
      <c r="D113" s="23">
        <v>0</v>
      </c>
      <c r="E113" s="22">
        <v>12</v>
      </c>
      <c r="F113" s="24"/>
      <c r="G113" s="24">
        <v>6.05</v>
      </c>
      <c r="H113" s="24">
        <v>0.75</v>
      </c>
      <c r="I113" s="7"/>
      <c r="J113" s="7">
        <v>5.3</v>
      </c>
      <c r="K113" s="32"/>
    </row>
    <row r="114" spans="1:11" ht="14.25">
      <c r="A114" s="21" t="s">
        <v>348</v>
      </c>
      <c r="B114" s="22">
        <v>22</v>
      </c>
      <c r="C114" s="23">
        <v>10</v>
      </c>
      <c r="D114" s="23">
        <v>0</v>
      </c>
      <c r="E114" s="22">
        <v>12</v>
      </c>
      <c r="F114" s="24"/>
      <c r="G114" s="24">
        <v>9.73</v>
      </c>
      <c r="H114" s="24">
        <v>3.34</v>
      </c>
      <c r="I114" s="7"/>
      <c r="J114" s="7">
        <v>6.39</v>
      </c>
      <c r="K114" s="32"/>
    </row>
    <row r="115" spans="1:11" ht="14.25">
      <c r="A115" s="21" t="s">
        <v>349</v>
      </c>
      <c r="B115" s="22">
        <v>26</v>
      </c>
      <c r="C115" s="23">
        <v>10</v>
      </c>
      <c r="D115" s="23">
        <v>0</v>
      </c>
      <c r="E115" s="22">
        <v>16</v>
      </c>
      <c r="F115" s="24"/>
      <c r="G115" s="41">
        <v>5.3</v>
      </c>
      <c r="H115" s="42">
        <v>0.3</v>
      </c>
      <c r="I115" s="52"/>
      <c r="J115" s="52">
        <v>5</v>
      </c>
      <c r="K115" s="32"/>
    </row>
    <row r="116" spans="1:11" ht="14.25">
      <c r="A116" s="21" t="s">
        <v>350</v>
      </c>
      <c r="B116" s="22">
        <v>22</v>
      </c>
      <c r="C116" s="23">
        <v>10</v>
      </c>
      <c r="D116" s="23">
        <v>0</v>
      </c>
      <c r="E116" s="22">
        <v>12</v>
      </c>
      <c r="F116" s="24"/>
      <c r="G116" s="24">
        <v>3.95</v>
      </c>
      <c r="H116" s="24">
        <v>0</v>
      </c>
      <c r="I116" s="7">
        <v>0</v>
      </c>
      <c r="J116" s="7">
        <v>3.95</v>
      </c>
      <c r="K116" s="32"/>
    </row>
    <row r="117" spans="1:11" ht="14.25">
      <c r="A117" s="21" t="s">
        <v>351</v>
      </c>
      <c r="B117" s="22">
        <v>18</v>
      </c>
      <c r="C117" s="23">
        <v>10</v>
      </c>
      <c r="D117" s="23">
        <v>0</v>
      </c>
      <c r="E117" s="22">
        <v>8</v>
      </c>
      <c r="F117" s="24"/>
      <c r="G117" s="24">
        <f>SUM(H117:J117)</f>
        <v>1.9</v>
      </c>
      <c r="H117" s="24">
        <v>0</v>
      </c>
      <c r="I117" s="7"/>
      <c r="J117" s="7">
        <v>1.9</v>
      </c>
      <c r="K117" s="32"/>
    </row>
    <row r="118" spans="1:11" ht="14.25">
      <c r="A118" s="21" t="s">
        <v>352</v>
      </c>
      <c r="B118" s="22">
        <v>22</v>
      </c>
      <c r="C118" s="23">
        <v>10</v>
      </c>
      <c r="D118" s="23">
        <v>0</v>
      </c>
      <c r="E118" s="22">
        <v>12</v>
      </c>
      <c r="F118" s="24"/>
      <c r="G118" s="24">
        <v>9.5</v>
      </c>
      <c r="H118" s="24">
        <v>4.3</v>
      </c>
      <c r="I118" s="7"/>
      <c r="J118" s="7">
        <v>5.2</v>
      </c>
      <c r="K118" s="32"/>
    </row>
    <row r="119" spans="1:11" ht="14.25">
      <c r="A119" s="21" t="s">
        <v>353</v>
      </c>
      <c r="B119" s="22">
        <v>22</v>
      </c>
      <c r="C119" s="23">
        <v>10</v>
      </c>
      <c r="D119" s="23">
        <v>0</v>
      </c>
      <c r="E119" s="22">
        <v>12</v>
      </c>
      <c r="F119" s="24"/>
      <c r="G119" s="24">
        <v>5.7</v>
      </c>
      <c r="H119" s="24">
        <v>0.5</v>
      </c>
      <c r="I119" s="7"/>
      <c r="J119" s="7">
        <v>5.2</v>
      </c>
      <c r="K119" s="32"/>
    </row>
    <row r="120" spans="1:11" ht="14.25">
      <c r="A120" s="21" t="s">
        <v>354</v>
      </c>
      <c r="B120" s="22">
        <v>26</v>
      </c>
      <c r="C120" s="23">
        <v>10</v>
      </c>
      <c r="D120" s="23">
        <v>0</v>
      </c>
      <c r="E120" s="22">
        <v>16</v>
      </c>
      <c r="F120" s="24"/>
      <c r="G120" s="24">
        <v>2.95</v>
      </c>
      <c r="H120" s="24">
        <v>0</v>
      </c>
      <c r="I120" s="7">
        <v>0</v>
      </c>
      <c r="J120" s="7">
        <v>2.95</v>
      </c>
      <c r="K120" s="32"/>
    </row>
    <row r="121" spans="1:11" ht="14.25">
      <c r="A121" s="21" t="s">
        <v>355</v>
      </c>
      <c r="B121" s="22">
        <v>26</v>
      </c>
      <c r="C121" s="23">
        <v>10</v>
      </c>
      <c r="D121" s="23">
        <v>0</v>
      </c>
      <c r="E121" s="22">
        <v>16</v>
      </c>
      <c r="F121" s="24"/>
      <c r="G121" s="24">
        <v>2.39</v>
      </c>
      <c r="H121" s="24">
        <v>0.53</v>
      </c>
      <c r="I121" s="7"/>
      <c r="J121" s="7">
        <v>1.86</v>
      </c>
      <c r="K121" s="32"/>
    </row>
    <row r="122" spans="1:11" ht="14.25">
      <c r="A122" s="21" t="s">
        <v>356</v>
      </c>
      <c r="B122" s="22">
        <v>22</v>
      </c>
      <c r="C122" s="23">
        <v>10</v>
      </c>
      <c r="D122" s="23">
        <v>0</v>
      </c>
      <c r="E122" s="22">
        <v>12</v>
      </c>
      <c r="F122" s="24"/>
      <c r="G122" s="24">
        <v>2.3</v>
      </c>
      <c r="H122" s="24">
        <v>0</v>
      </c>
      <c r="I122" s="7">
        <v>0</v>
      </c>
      <c r="J122" s="7">
        <v>2.3</v>
      </c>
      <c r="K122" s="32"/>
    </row>
    <row r="123" spans="1:11" ht="14.25">
      <c r="A123" s="21" t="s">
        <v>357</v>
      </c>
      <c r="B123" s="22">
        <v>4.5</v>
      </c>
      <c r="C123" s="23">
        <v>1.5</v>
      </c>
      <c r="D123" s="23">
        <v>0</v>
      </c>
      <c r="E123" s="22">
        <v>3</v>
      </c>
      <c r="F123" s="24"/>
      <c r="G123" s="24">
        <v>3.7</v>
      </c>
      <c r="H123" s="24">
        <v>0.7</v>
      </c>
      <c r="I123" s="7"/>
      <c r="J123" s="7">
        <v>3</v>
      </c>
      <c r="K123" s="32"/>
    </row>
    <row r="124" spans="1:11" ht="14.25">
      <c r="A124" s="21" t="s">
        <v>358</v>
      </c>
      <c r="B124" s="22">
        <v>0.9</v>
      </c>
      <c r="C124" s="23">
        <v>0.9</v>
      </c>
      <c r="D124" s="43"/>
      <c r="E124" s="43"/>
      <c r="F124" s="43"/>
      <c r="G124" s="39"/>
      <c r="H124" s="39"/>
      <c r="I124" s="39"/>
      <c r="J124" s="39"/>
      <c r="K124" s="32"/>
    </row>
    <row r="125" spans="1:11" ht="20.25" customHeight="1">
      <c r="A125" s="44" t="s">
        <v>359</v>
      </c>
      <c r="B125" s="45">
        <f>SUM(B6:B124)</f>
        <v>2158.6</v>
      </c>
      <c r="C125" s="45">
        <f>SUM(C6:C124)</f>
        <v>1187.8</v>
      </c>
      <c r="D125" s="45">
        <f>SUM(D6:D124)</f>
        <v>54</v>
      </c>
      <c r="E125" s="45">
        <f>SUM(E6:E124)</f>
        <v>916.8</v>
      </c>
      <c r="F125" s="46"/>
      <c r="G125" s="47">
        <v>554.74</v>
      </c>
      <c r="H125" s="47">
        <v>131.81</v>
      </c>
      <c r="I125" s="47">
        <v>25</v>
      </c>
      <c r="J125" s="47">
        <v>397.93</v>
      </c>
      <c r="K125" s="53"/>
    </row>
    <row r="139" ht="14.25">
      <c r="J139" s="54"/>
    </row>
  </sheetData>
  <sheetProtection/>
  <mergeCells count="13">
    <mergeCell ref="G4:G5"/>
    <mergeCell ref="H4:H5"/>
    <mergeCell ref="K4:K5"/>
    <mergeCell ref="A1:K1"/>
    <mergeCell ref="B2:D2"/>
    <mergeCell ref="B3:F3"/>
    <mergeCell ref="G3:K3"/>
    <mergeCell ref="D4:E4"/>
    <mergeCell ref="I4:J4"/>
    <mergeCell ref="A3:A5"/>
    <mergeCell ref="B4:B5"/>
    <mergeCell ref="C4:C5"/>
    <mergeCell ref="F4:F5"/>
  </mergeCells>
  <printOptions horizontalCentered="1"/>
  <pageMargins left="0.31" right="0.31" top="0.75" bottom="0.75" header="0.31" footer="0.31"/>
  <pageSetup fitToHeight="0" horizontalDpi="600" verticalDpi="600" orientation="portrait" paperSize="9" scale="80"/>
  <headerFooter>
    <oddFooter xml:space="preserve">&amp;C&amp;P+13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9.875" style="0" customWidth="1"/>
    <col min="2" max="2" width="42.875" style="0" customWidth="1"/>
    <col min="3" max="3" width="15.75390625" style="0" customWidth="1"/>
  </cols>
  <sheetData>
    <row r="1" spans="1:3" ht="33.75" customHeight="1">
      <c r="A1" s="254" t="s">
        <v>360</v>
      </c>
      <c r="B1" s="254"/>
      <c r="C1" s="255"/>
    </row>
    <row r="2" spans="1:3" ht="24" customHeight="1">
      <c r="A2" s="2"/>
      <c r="B2" s="2"/>
      <c r="C2" s="3" t="s">
        <v>1</v>
      </c>
    </row>
    <row r="3" spans="1:3" ht="33" customHeight="1">
      <c r="A3" s="4" t="s">
        <v>361</v>
      </c>
      <c r="B3" s="4" t="s">
        <v>362</v>
      </c>
      <c r="C3" s="5" t="s">
        <v>363</v>
      </c>
    </row>
    <row r="4" spans="1:3" ht="33" customHeight="1">
      <c r="A4" s="11" t="s">
        <v>364</v>
      </c>
      <c r="B4" s="11" t="s">
        <v>365</v>
      </c>
      <c r="C4" s="7">
        <v>10</v>
      </c>
    </row>
    <row r="5" spans="1:3" ht="18" customHeight="1">
      <c r="A5" s="11" t="s">
        <v>366</v>
      </c>
      <c r="B5" s="11" t="s">
        <v>367</v>
      </c>
      <c r="C5" s="7">
        <v>10</v>
      </c>
    </row>
    <row r="6" spans="1:3" ht="18" customHeight="1">
      <c r="A6" s="11" t="s">
        <v>368</v>
      </c>
      <c r="B6" s="11" t="s">
        <v>369</v>
      </c>
      <c r="C6" s="7">
        <v>3</v>
      </c>
    </row>
    <row r="7" spans="1:3" ht="28.5" customHeight="1">
      <c r="A7" s="11" t="s">
        <v>370</v>
      </c>
      <c r="B7" s="11" t="s">
        <v>371</v>
      </c>
      <c r="C7" s="7">
        <v>5</v>
      </c>
    </row>
    <row r="8" spans="1:3" ht="18" customHeight="1">
      <c r="A8" s="11" t="s">
        <v>240</v>
      </c>
      <c r="B8" s="11" t="s">
        <v>372</v>
      </c>
      <c r="C8" s="7">
        <v>9</v>
      </c>
    </row>
    <row r="9" spans="1:3" ht="18" customHeight="1">
      <c r="A9" s="11" t="s">
        <v>240</v>
      </c>
      <c r="B9" s="11" t="s">
        <v>373</v>
      </c>
      <c r="C9" s="7">
        <v>3</v>
      </c>
    </row>
    <row r="10" spans="1:3" ht="18" customHeight="1">
      <c r="A10" s="11" t="s">
        <v>374</v>
      </c>
      <c r="B10" s="11" t="s">
        <v>375</v>
      </c>
      <c r="C10" s="7">
        <v>4</v>
      </c>
    </row>
    <row r="11" spans="1:3" ht="27.75" customHeight="1">
      <c r="A11" s="11" t="s">
        <v>376</v>
      </c>
      <c r="B11" s="11" t="s">
        <v>377</v>
      </c>
      <c r="C11" s="7">
        <v>5</v>
      </c>
    </row>
    <row r="12" spans="1:3" ht="18" customHeight="1">
      <c r="A12" s="11" t="s">
        <v>378</v>
      </c>
      <c r="B12" s="11" t="s">
        <v>379</v>
      </c>
      <c r="C12" s="7">
        <v>4</v>
      </c>
    </row>
    <row r="13" spans="1:3" ht="24" customHeight="1">
      <c r="A13" s="11" t="s">
        <v>380</v>
      </c>
      <c r="B13" s="11" t="s">
        <v>381</v>
      </c>
      <c r="C13" s="7">
        <v>1</v>
      </c>
    </row>
    <row r="14" spans="1:3" ht="18" customHeight="1">
      <c r="A14" s="11" t="s">
        <v>376</v>
      </c>
      <c r="B14" s="11" t="s">
        <v>382</v>
      </c>
      <c r="C14" s="7">
        <v>5</v>
      </c>
    </row>
    <row r="15" spans="1:3" ht="18" customHeight="1">
      <c r="A15" s="11" t="s">
        <v>376</v>
      </c>
      <c r="B15" s="11" t="s">
        <v>383</v>
      </c>
      <c r="C15" s="7">
        <v>5</v>
      </c>
    </row>
    <row r="16" spans="1:3" ht="18" customHeight="1">
      <c r="A16" s="11" t="s">
        <v>376</v>
      </c>
      <c r="B16" s="11" t="s">
        <v>384</v>
      </c>
      <c r="C16" s="7">
        <v>5</v>
      </c>
    </row>
    <row r="17" spans="1:3" ht="18" customHeight="1">
      <c r="A17" s="11" t="s">
        <v>385</v>
      </c>
      <c r="B17" s="11" t="s">
        <v>386</v>
      </c>
      <c r="C17" s="7">
        <v>5</v>
      </c>
    </row>
    <row r="18" spans="1:3" ht="27.75" customHeight="1">
      <c r="A18" s="11" t="s">
        <v>387</v>
      </c>
      <c r="B18" s="11" t="s">
        <v>388</v>
      </c>
      <c r="C18" s="7">
        <v>0.2</v>
      </c>
    </row>
    <row r="19" spans="1:3" ht="31.5" customHeight="1">
      <c r="A19" s="11" t="s">
        <v>376</v>
      </c>
      <c r="B19" s="11" t="s">
        <v>389</v>
      </c>
      <c r="C19" s="7">
        <v>5</v>
      </c>
    </row>
    <row r="20" spans="1:3" ht="18" customHeight="1">
      <c r="A20" s="11" t="s">
        <v>390</v>
      </c>
      <c r="B20" s="11" t="s">
        <v>391</v>
      </c>
      <c r="C20" s="7">
        <v>3</v>
      </c>
    </row>
    <row r="21" spans="1:3" ht="18" customHeight="1">
      <c r="A21" s="11" t="s">
        <v>392</v>
      </c>
      <c r="B21" s="11" t="s">
        <v>393</v>
      </c>
      <c r="C21" s="7">
        <v>2</v>
      </c>
    </row>
    <row r="22" spans="1:3" ht="18" customHeight="1">
      <c r="A22" s="11" t="s">
        <v>394</v>
      </c>
      <c r="B22" s="11" t="s">
        <v>395</v>
      </c>
      <c r="C22" s="7">
        <v>15</v>
      </c>
    </row>
    <row r="23" spans="1:3" ht="18" customHeight="1">
      <c r="A23" s="11" t="s">
        <v>394</v>
      </c>
      <c r="B23" s="11" t="s">
        <v>396</v>
      </c>
      <c r="C23" s="7">
        <v>29.6</v>
      </c>
    </row>
    <row r="24" spans="1:3" ht="18" customHeight="1">
      <c r="A24" s="11" t="s">
        <v>240</v>
      </c>
      <c r="B24" s="11" t="s">
        <v>397</v>
      </c>
      <c r="C24" s="7">
        <v>15</v>
      </c>
    </row>
    <row r="25" spans="1:3" ht="18" customHeight="1">
      <c r="A25" s="11" t="s">
        <v>398</v>
      </c>
      <c r="B25" s="11" t="s">
        <v>399</v>
      </c>
      <c r="C25" s="7">
        <v>20</v>
      </c>
    </row>
    <row r="26" spans="1:3" ht="18" customHeight="1">
      <c r="A26" s="11" t="s">
        <v>400</v>
      </c>
      <c r="B26" s="11" t="s">
        <v>401</v>
      </c>
      <c r="C26" s="7">
        <v>4</v>
      </c>
    </row>
    <row r="27" spans="1:3" ht="18" customHeight="1">
      <c r="A27" s="11" t="s">
        <v>402</v>
      </c>
      <c r="B27" s="11" t="s">
        <v>403</v>
      </c>
      <c r="C27" s="7">
        <v>8</v>
      </c>
    </row>
    <row r="28" spans="1:3" ht="18" customHeight="1">
      <c r="A28" s="11" t="s">
        <v>240</v>
      </c>
      <c r="B28" s="11" t="s">
        <v>404</v>
      </c>
      <c r="C28" s="7">
        <v>6.5</v>
      </c>
    </row>
    <row r="29" spans="1:3" ht="18" customHeight="1">
      <c r="A29" s="11" t="s">
        <v>374</v>
      </c>
      <c r="B29" s="11" t="s">
        <v>405</v>
      </c>
      <c r="C29" s="7">
        <v>16</v>
      </c>
    </row>
    <row r="30" spans="1:3" ht="18" customHeight="1">
      <c r="A30" s="11" t="s">
        <v>374</v>
      </c>
      <c r="B30" s="11" t="s">
        <v>406</v>
      </c>
      <c r="C30" s="7">
        <v>5</v>
      </c>
    </row>
    <row r="31" spans="1:3" ht="18" customHeight="1">
      <c r="A31" s="11" t="s">
        <v>407</v>
      </c>
      <c r="B31" s="11" t="s">
        <v>408</v>
      </c>
      <c r="C31" s="7">
        <v>3.6</v>
      </c>
    </row>
    <row r="32" spans="1:3" ht="18" customHeight="1">
      <c r="A32" s="11" t="s">
        <v>409</v>
      </c>
      <c r="B32" s="11" t="s">
        <v>410</v>
      </c>
      <c r="C32" s="7">
        <v>4</v>
      </c>
    </row>
    <row r="33" spans="1:3" ht="18" customHeight="1">
      <c r="A33" s="11" t="s">
        <v>411</v>
      </c>
      <c r="B33" s="11" t="s">
        <v>412</v>
      </c>
      <c r="C33" s="7">
        <v>2</v>
      </c>
    </row>
    <row r="34" spans="1:3" ht="18" customHeight="1">
      <c r="A34" s="11" t="s">
        <v>413</v>
      </c>
      <c r="B34" s="11" t="s">
        <v>414</v>
      </c>
      <c r="C34" s="7">
        <v>5</v>
      </c>
    </row>
    <row r="35" spans="1:3" ht="18" customHeight="1">
      <c r="A35" s="11" t="s">
        <v>415</v>
      </c>
      <c r="B35" s="11" t="s">
        <v>416</v>
      </c>
      <c r="C35" s="7">
        <v>0.6</v>
      </c>
    </row>
    <row r="36" spans="1:3" ht="18" customHeight="1">
      <c r="A36" s="11" t="s">
        <v>417</v>
      </c>
      <c r="B36" s="11" t="s">
        <v>418</v>
      </c>
      <c r="C36" s="7">
        <v>2</v>
      </c>
    </row>
    <row r="37" spans="1:3" ht="18" customHeight="1">
      <c r="A37" s="11" t="s">
        <v>409</v>
      </c>
      <c r="B37" s="11" t="s">
        <v>419</v>
      </c>
      <c r="C37" s="7">
        <v>20</v>
      </c>
    </row>
    <row r="38" spans="1:3" ht="18" customHeight="1">
      <c r="A38" s="11" t="s">
        <v>420</v>
      </c>
      <c r="B38" s="11" t="s">
        <v>421</v>
      </c>
      <c r="C38" s="7">
        <v>4</v>
      </c>
    </row>
    <row r="39" spans="1:3" ht="18" customHeight="1">
      <c r="A39" s="11" t="s">
        <v>422</v>
      </c>
      <c r="B39" s="11" t="s">
        <v>423</v>
      </c>
      <c r="C39" s="7">
        <v>10</v>
      </c>
    </row>
    <row r="40" spans="1:3" ht="18" customHeight="1">
      <c r="A40" s="11" t="s">
        <v>424</v>
      </c>
      <c r="B40" s="11" t="s">
        <v>425</v>
      </c>
      <c r="C40" s="7">
        <v>10</v>
      </c>
    </row>
    <row r="41" spans="1:3" ht="39.75" customHeight="1">
      <c r="A41" s="11" t="s">
        <v>415</v>
      </c>
      <c r="B41" s="11" t="s">
        <v>426</v>
      </c>
      <c r="C41" s="7">
        <v>2</v>
      </c>
    </row>
    <row r="42" spans="1:3" ht="18" customHeight="1">
      <c r="A42" s="11" t="s">
        <v>420</v>
      </c>
      <c r="B42" s="11" t="s">
        <v>427</v>
      </c>
      <c r="C42" s="7">
        <v>2</v>
      </c>
    </row>
    <row r="43" spans="1:3" ht="18" customHeight="1">
      <c r="A43" s="11" t="s">
        <v>428</v>
      </c>
      <c r="B43" s="11" t="s">
        <v>429</v>
      </c>
      <c r="C43" s="7">
        <v>2</v>
      </c>
    </row>
    <row r="44" spans="1:3" ht="18" customHeight="1">
      <c r="A44" s="11" t="s">
        <v>240</v>
      </c>
      <c r="B44" s="11" t="s">
        <v>430</v>
      </c>
      <c r="C44" s="7">
        <v>10.8</v>
      </c>
    </row>
    <row r="45" spans="1:3" ht="18" customHeight="1">
      <c r="A45" s="11" t="s">
        <v>240</v>
      </c>
      <c r="B45" s="11" t="s">
        <v>431</v>
      </c>
      <c r="C45" s="7">
        <v>25.8</v>
      </c>
    </row>
    <row r="46" spans="1:3" ht="29.25" customHeight="1">
      <c r="A46" s="11" t="s">
        <v>432</v>
      </c>
      <c r="B46" s="11" t="s">
        <v>433</v>
      </c>
      <c r="C46" s="7">
        <v>4</v>
      </c>
    </row>
    <row r="47" spans="1:3" ht="18" customHeight="1">
      <c r="A47" s="11" t="s">
        <v>240</v>
      </c>
      <c r="B47" s="11" t="s">
        <v>431</v>
      </c>
      <c r="C47" s="7">
        <v>15</v>
      </c>
    </row>
    <row r="48" spans="1:3" ht="18" customHeight="1">
      <c r="A48" s="11" t="s">
        <v>434</v>
      </c>
      <c r="B48" s="11" t="s">
        <v>435</v>
      </c>
      <c r="C48" s="7">
        <v>2</v>
      </c>
    </row>
    <row r="49" spans="1:3" ht="18" customHeight="1">
      <c r="A49" s="11" t="s">
        <v>434</v>
      </c>
      <c r="B49" s="11" t="s">
        <v>436</v>
      </c>
      <c r="C49" s="7">
        <v>10</v>
      </c>
    </row>
    <row r="50" spans="1:3" ht="18" customHeight="1">
      <c r="A50" s="11" t="s">
        <v>437</v>
      </c>
      <c r="B50" s="11" t="s">
        <v>438</v>
      </c>
      <c r="C50" s="7">
        <v>4</v>
      </c>
    </row>
    <row r="51" spans="1:3" ht="18" customHeight="1">
      <c r="A51" s="12" t="s">
        <v>439</v>
      </c>
      <c r="B51" s="13"/>
      <c r="C51" s="10">
        <f>SUM(C4:C50)</f>
        <v>342.1</v>
      </c>
    </row>
    <row r="77" ht="14.25">
      <c r="G77" s="14"/>
    </row>
  </sheetData>
  <sheetProtection/>
  <mergeCells count="1">
    <mergeCell ref="A1:C1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G25" sqref="G25"/>
    </sheetView>
  </sheetViews>
  <sheetFormatPr defaultColWidth="9.00390625" defaultRowHeight="14.25"/>
  <cols>
    <col min="1" max="1" width="21.00390625" style="2" customWidth="1"/>
    <col min="2" max="2" width="51.875" style="2" customWidth="1"/>
    <col min="3" max="3" width="18.125" style="3" customWidth="1"/>
    <col min="4" max="4" width="20.00390625" style="0" hidden="1" customWidth="1"/>
    <col min="5" max="247" width="9.00390625" style="0" customWidth="1"/>
  </cols>
  <sheetData>
    <row r="1" spans="1:3" ht="28.5" customHeight="1">
      <c r="A1" s="254" t="s">
        <v>440</v>
      </c>
      <c r="B1" s="254"/>
      <c r="C1" s="255"/>
    </row>
    <row r="2" ht="21" customHeight="1">
      <c r="C2" s="3" t="s">
        <v>1</v>
      </c>
    </row>
    <row r="3" spans="1:3" s="1" customFormat="1" ht="19.5" customHeight="1">
      <c r="A3" s="4" t="s">
        <v>361</v>
      </c>
      <c r="B3" s="4" t="s">
        <v>441</v>
      </c>
      <c r="C3" s="5" t="s">
        <v>363</v>
      </c>
    </row>
    <row r="4" spans="1:3" ht="19.5" customHeight="1">
      <c r="A4" s="6" t="s">
        <v>442</v>
      </c>
      <c r="B4" s="6" t="s">
        <v>443</v>
      </c>
      <c r="C4" s="7">
        <v>5</v>
      </c>
    </row>
    <row r="5" spans="1:3" ht="19.5" customHeight="1">
      <c r="A5" s="6" t="s">
        <v>442</v>
      </c>
      <c r="B5" s="6" t="s">
        <v>444</v>
      </c>
      <c r="C5" s="7">
        <v>7.33</v>
      </c>
    </row>
    <row r="6" spans="1:3" ht="19.5" customHeight="1">
      <c r="A6" s="6" t="s">
        <v>380</v>
      </c>
      <c r="B6" s="6" t="s">
        <v>445</v>
      </c>
      <c r="C6" s="7">
        <v>87.768</v>
      </c>
    </row>
    <row r="7" spans="1:3" ht="19.5" customHeight="1">
      <c r="A7" s="6" t="s">
        <v>446</v>
      </c>
      <c r="B7" s="6" t="s">
        <v>447</v>
      </c>
      <c r="C7" s="7">
        <v>28.35</v>
      </c>
    </row>
    <row r="8" spans="1:3" ht="19.5" customHeight="1">
      <c r="A8" s="6" t="s">
        <v>442</v>
      </c>
      <c r="B8" s="6" t="s">
        <v>448</v>
      </c>
      <c r="C8" s="7">
        <v>12</v>
      </c>
    </row>
    <row r="9" spans="1:3" ht="19.5" customHeight="1">
      <c r="A9" s="6" t="s">
        <v>446</v>
      </c>
      <c r="B9" s="6" t="s">
        <v>449</v>
      </c>
      <c r="C9" s="7">
        <v>5</v>
      </c>
    </row>
    <row r="10" spans="1:3" ht="19.5" customHeight="1">
      <c r="A10" s="6" t="s">
        <v>450</v>
      </c>
      <c r="B10" s="6" t="s">
        <v>451</v>
      </c>
      <c r="C10" s="7">
        <v>17</v>
      </c>
    </row>
    <row r="11" spans="1:3" ht="19.5" customHeight="1">
      <c r="A11" s="6" t="s">
        <v>450</v>
      </c>
      <c r="B11" s="6" t="s">
        <v>452</v>
      </c>
      <c r="C11" s="7">
        <v>10</v>
      </c>
    </row>
    <row r="12" spans="1:3" ht="19.5" customHeight="1">
      <c r="A12" s="6" t="s">
        <v>402</v>
      </c>
      <c r="B12" s="6" t="s">
        <v>453</v>
      </c>
      <c r="C12" s="7">
        <v>10</v>
      </c>
    </row>
    <row r="13" spans="1:3" ht="19.5" customHeight="1">
      <c r="A13" s="6" t="s">
        <v>240</v>
      </c>
      <c r="B13" s="6" t="s">
        <v>454</v>
      </c>
      <c r="C13" s="7">
        <v>3</v>
      </c>
    </row>
    <row r="14" spans="1:3" ht="19.5" customHeight="1">
      <c r="A14" s="6" t="s">
        <v>442</v>
      </c>
      <c r="B14" s="6" t="s">
        <v>455</v>
      </c>
      <c r="C14" s="7">
        <v>15</v>
      </c>
    </row>
    <row r="15" spans="1:3" ht="19.5" customHeight="1">
      <c r="A15" s="6" t="s">
        <v>456</v>
      </c>
      <c r="B15" s="6" t="s">
        <v>457</v>
      </c>
      <c r="C15" s="7">
        <v>5</v>
      </c>
    </row>
    <row r="16" spans="1:3" ht="19.5" customHeight="1">
      <c r="A16" s="6" t="s">
        <v>402</v>
      </c>
      <c r="B16" s="6" t="s">
        <v>458</v>
      </c>
      <c r="C16" s="7">
        <v>2</v>
      </c>
    </row>
    <row r="17" spans="1:3" ht="19.5" customHeight="1">
      <c r="A17" s="6" t="s">
        <v>442</v>
      </c>
      <c r="B17" s="6" t="s">
        <v>459</v>
      </c>
      <c r="C17" s="7">
        <v>3</v>
      </c>
    </row>
    <row r="18" spans="1:3" ht="19.5" customHeight="1">
      <c r="A18" s="6" t="s">
        <v>460</v>
      </c>
      <c r="B18" s="6" t="s">
        <v>461</v>
      </c>
      <c r="C18" s="7">
        <v>12.1</v>
      </c>
    </row>
    <row r="19" spans="1:3" ht="19.5" customHeight="1">
      <c r="A19" s="6" t="s">
        <v>462</v>
      </c>
      <c r="B19" s="6" t="s">
        <v>463</v>
      </c>
      <c r="C19" s="7">
        <v>9</v>
      </c>
    </row>
    <row r="20" spans="1:3" ht="19.5" customHeight="1">
      <c r="A20" s="6" t="s">
        <v>442</v>
      </c>
      <c r="B20" s="6" t="s">
        <v>464</v>
      </c>
      <c r="C20" s="7">
        <v>12</v>
      </c>
    </row>
    <row r="21" spans="1:3" ht="19.5" customHeight="1">
      <c r="A21" s="6" t="s">
        <v>462</v>
      </c>
      <c r="B21" s="6" t="s">
        <v>465</v>
      </c>
      <c r="C21" s="7">
        <v>20</v>
      </c>
    </row>
    <row r="22" spans="1:3" ht="19.5" customHeight="1">
      <c r="A22" s="6" t="s">
        <v>466</v>
      </c>
      <c r="B22" s="6" t="s">
        <v>467</v>
      </c>
      <c r="C22" s="7">
        <v>8</v>
      </c>
    </row>
    <row r="23" spans="1:3" ht="19.5" customHeight="1">
      <c r="A23" s="6" t="s">
        <v>432</v>
      </c>
      <c r="B23" s="6" t="s">
        <v>468</v>
      </c>
      <c r="C23" s="7">
        <v>50</v>
      </c>
    </row>
    <row r="24" spans="1:3" ht="19.5" customHeight="1">
      <c r="A24" s="6" t="s">
        <v>469</v>
      </c>
      <c r="B24" s="6" t="s">
        <v>470</v>
      </c>
      <c r="C24" s="7">
        <v>10</v>
      </c>
    </row>
    <row r="25" spans="1:3" ht="19.5" customHeight="1">
      <c r="A25" s="6" t="s">
        <v>471</v>
      </c>
      <c r="B25" s="6" t="s">
        <v>472</v>
      </c>
      <c r="C25" s="7">
        <v>599.3635</v>
      </c>
    </row>
    <row r="26" spans="1:3" ht="19.5" customHeight="1">
      <c r="A26" s="8" t="s">
        <v>439</v>
      </c>
      <c r="B26" s="9"/>
      <c r="C26" s="10">
        <f>SUM(C4:C25)</f>
        <v>930.9115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90"/>
  <headerFooter>
    <oddFooter xml:space="preserve">&amp;C&amp;P+16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gkjzfz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wgd</dc:creator>
  <cp:keywords/>
  <dc:description/>
  <cp:lastModifiedBy>微软用户</cp:lastModifiedBy>
  <cp:lastPrinted>2019-08-01T23:44:54Z</cp:lastPrinted>
  <dcterms:created xsi:type="dcterms:W3CDTF">2008-02-29T05:17:33Z</dcterms:created>
  <dcterms:modified xsi:type="dcterms:W3CDTF">2021-06-04T08:51:00Z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