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10308" tabRatio="926" activeTab="0"/>
  </bookViews>
  <sheets>
    <sheet name="公共预算收支总表" sheetId="1" r:id="rId1"/>
    <sheet name="公共预算支出项目汇总表" sheetId="2" r:id="rId2"/>
    <sheet name="公共预算收入科目表" sheetId="3" r:id="rId3"/>
    <sheet name="xEWJ1nay" sheetId="4" state="hidden" r:id="rId4"/>
    <sheet name="公共预算支出科目表" sheetId="5" r:id="rId5"/>
    <sheet name="涉改单位预算调整表" sheetId="6" state="hidden" r:id="rId6"/>
    <sheet name="基金预算收支表" sheetId="7" r:id="rId7"/>
  </sheets>
  <externalReferences>
    <externalReference r:id="rId10"/>
  </externalReferences>
  <definedNames>
    <definedName name="_xlnm.Print_Area" localSheetId="2">'公共预算收入科目表'!$A$1:$D$28</definedName>
    <definedName name="_xlnm.Print_Titles" localSheetId="0">'公共预算收支总表'!$1:$4</definedName>
    <definedName name="_xlnm.Print_Titles" localSheetId="1">'公共预算支出项目汇总表'!$1:$3</definedName>
    <definedName name="_xlnm.Print_Titles" localSheetId="5">'涉改单位预算调整表'!$1:$4</definedName>
    <definedName name="公益性项目类型">'[1]数据源'!$V$1:$AM$1</definedName>
    <definedName name="债权类型">'[1]数据源'!$A$1:$I$1</definedName>
    <definedName name="债权人类型">'[1]数据源'!$K$1:$T$1</definedName>
  </definedNames>
  <calcPr fullCalcOnLoad="1" iterate="1" iterateCount="100" iterateDelta="0.001"/>
</workbook>
</file>

<file path=xl/comments1.xml><?xml version="1.0" encoding="utf-8"?>
<comments xmlns="http://schemas.openxmlformats.org/spreadsheetml/2006/main">
  <authors>
    <author>YSG</author>
    <author>jeeg</author>
  </authors>
  <commentList>
    <comment ref="E12" authorId="0">
      <text>
        <r>
          <rPr>
            <sz val="9"/>
            <rFont val="宋体"/>
            <family val="0"/>
          </rPr>
          <t>YSG:
税务征收经费117、工商部门30、技术监督11、药品监督9、乡镇财政管理22</t>
        </r>
      </text>
    </comment>
    <comment ref="A20" authorId="1">
      <text>
        <r>
          <rPr>
            <b/>
            <sz val="9"/>
            <rFont val="Tahoma"/>
            <family val="2"/>
          </rPr>
          <t>jeeg:</t>
        </r>
        <r>
          <rPr>
            <sz val="9"/>
            <rFont val="Tahoma"/>
            <family val="2"/>
          </rPr>
          <t xml:space="preserve">
</t>
        </r>
        <r>
          <rPr>
            <sz val="9"/>
            <rFont val="宋体"/>
            <family val="0"/>
          </rPr>
          <t>（公路局下放基数</t>
        </r>
        <r>
          <rPr>
            <sz val="9"/>
            <rFont val="Tahoma"/>
            <family val="2"/>
          </rPr>
          <t>480</t>
        </r>
        <r>
          <rPr>
            <sz val="9"/>
            <rFont val="宋体"/>
            <family val="0"/>
          </rPr>
          <t>万元、工商局下放基数</t>
        </r>
        <r>
          <rPr>
            <sz val="9"/>
            <rFont val="Tahoma"/>
            <family val="2"/>
          </rPr>
          <t>617.65</t>
        </r>
        <r>
          <rPr>
            <sz val="9"/>
            <rFont val="宋体"/>
            <family val="0"/>
          </rPr>
          <t>万元、质监局下放基数</t>
        </r>
        <r>
          <rPr>
            <sz val="9"/>
            <rFont val="Tahoma"/>
            <family val="2"/>
          </rPr>
          <t>160.95</t>
        </r>
        <r>
          <rPr>
            <sz val="9"/>
            <rFont val="宋体"/>
            <family val="0"/>
          </rPr>
          <t>万元）</t>
        </r>
      </text>
    </comment>
  </commentList>
</comments>
</file>

<file path=xl/comments2.xml><?xml version="1.0" encoding="utf-8"?>
<comments xmlns="http://schemas.openxmlformats.org/spreadsheetml/2006/main">
  <authors>
    <author>YSG</author>
  </authors>
  <commentList>
    <comment ref="E14" authorId="0">
      <text>
        <r>
          <rPr>
            <sz val="9"/>
            <rFont val="宋体"/>
            <family val="0"/>
          </rPr>
          <t>YSG:
其中：按人员安排公用经费940万元、乡镇计生经费152万元、便民服务中心运行经费160万元、城乡低保管理工作经费16万元、两代表一委员32万元、涉老组织24万元；另外乡镇纪委专项每个乡镇2万元，大团委建设每个乡镇安排2万元，妇女事业发展专项每个乡镇安排2万元。</t>
        </r>
      </text>
    </comment>
  </commentList>
</comments>
</file>

<file path=xl/comments3.xml><?xml version="1.0" encoding="utf-8"?>
<comments xmlns="http://schemas.openxmlformats.org/spreadsheetml/2006/main">
  <authors>
    <author>jeeg</author>
  </authors>
  <commentList>
    <comment ref="B27" authorId="0">
      <text>
        <r>
          <rPr>
            <b/>
            <sz val="9"/>
            <rFont val="Tahoma"/>
            <family val="2"/>
          </rPr>
          <t>jeeg:</t>
        </r>
        <r>
          <rPr>
            <sz val="9"/>
            <rFont val="Tahoma"/>
            <family val="2"/>
          </rPr>
          <t xml:space="preserve">
</t>
        </r>
        <r>
          <rPr>
            <sz val="9"/>
            <rFont val="宋体"/>
            <family val="0"/>
          </rPr>
          <t>非税收入降标减项</t>
        </r>
      </text>
    </comment>
    <comment ref="B17" authorId="0">
      <text>
        <r>
          <rPr>
            <b/>
            <sz val="9"/>
            <rFont val="Tahoma"/>
            <family val="2"/>
          </rPr>
          <t>jeeg:</t>
        </r>
        <r>
          <rPr>
            <sz val="9"/>
            <rFont val="Tahoma"/>
            <family val="2"/>
          </rPr>
          <t xml:space="preserve">
</t>
        </r>
        <r>
          <rPr>
            <sz val="9"/>
            <rFont val="宋体"/>
            <family val="0"/>
          </rPr>
          <t>财政</t>
        </r>
        <r>
          <rPr>
            <sz val="9"/>
            <rFont val="Tahoma"/>
            <family val="2"/>
          </rPr>
          <t>94</t>
        </r>
        <r>
          <rPr>
            <sz val="9"/>
            <rFont val="宋体"/>
            <family val="0"/>
          </rPr>
          <t>万元</t>
        </r>
      </text>
    </comment>
  </commentList>
</comments>
</file>

<file path=xl/comments6.xml><?xml version="1.0" encoding="utf-8"?>
<comments xmlns="http://schemas.openxmlformats.org/spreadsheetml/2006/main">
  <authors>
    <author>微软用户</author>
    <author>YSG</author>
    <author>jeeg</author>
  </authors>
  <commentList>
    <comment ref="E10" authorId="0">
      <text>
        <r>
          <rPr>
            <sz val="9"/>
            <rFont val="宋体"/>
            <family val="0"/>
          </rPr>
          <t>微软用户:
26万元人*3.05元测算计生事业费79.3万元+流动人口“一盘棋”21万元</t>
        </r>
      </text>
    </comment>
    <comment ref="E14" authorId="1">
      <text>
        <r>
          <rPr>
            <sz val="9"/>
            <rFont val="宋体"/>
            <family val="0"/>
          </rPr>
          <t>YSG:
130人*480元</t>
        </r>
      </text>
    </comment>
    <comment ref="E16" authorId="1">
      <text>
        <r>
          <rPr>
            <sz val="9"/>
            <rFont val="宋体"/>
            <family val="0"/>
          </rPr>
          <t>YSG:
上级补助280元*60%</t>
        </r>
      </text>
    </comment>
    <comment ref="E17" authorId="2">
      <text>
        <r>
          <rPr>
            <b/>
            <sz val="9"/>
            <rFont val="Tahoma"/>
            <family val="2"/>
          </rPr>
          <t>jeeg:</t>
        </r>
        <r>
          <rPr>
            <sz val="9"/>
            <rFont val="Tahoma"/>
            <family val="2"/>
          </rPr>
          <t xml:space="preserve">
</t>
        </r>
        <r>
          <rPr>
            <sz val="9"/>
            <rFont val="宋体"/>
            <family val="0"/>
          </rPr>
          <t>地方政策调标新增：城镇失独</t>
        </r>
        <r>
          <rPr>
            <sz val="9"/>
            <rFont val="Tahoma"/>
            <family val="2"/>
          </rPr>
          <t>22</t>
        </r>
        <r>
          <rPr>
            <sz val="9"/>
            <rFont val="宋体"/>
            <family val="0"/>
          </rPr>
          <t>人</t>
        </r>
        <r>
          <rPr>
            <sz val="9"/>
            <rFont val="Tahoma"/>
            <family val="2"/>
          </rPr>
          <t>*5520</t>
        </r>
        <r>
          <rPr>
            <sz val="9"/>
            <rFont val="宋体"/>
            <family val="0"/>
          </rPr>
          <t>元</t>
        </r>
        <r>
          <rPr>
            <sz val="9"/>
            <rFont val="Tahoma"/>
            <family val="2"/>
          </rPr>
          <t>/</t>
        </r>
        <r>
          <rPr>
            <sz val="9"/>
            <rFont val="宋体"/>
            <family val="0"/>
          </rPr>
          <t>年</t>
        </r>
        <r>
          <rPr>
            <sz val="9"/>
            <rFont val="Tahoma"/>
            <family val="2"/>
          </rPr>
          <t>=12.14</t>
        </r>
        <r>
          <rPr>
            <sz val="9"/>
            <rFont val="宋体"/>
            <family val="0"/>
          </rPr>
          <t>万元、农村失独</t>
        </r>
        <r>
          <rPr>
            <sz val="9"/>
            <rFont val="Tahoma"/>
            <family val="2"/>
          </rPr>
          <t>45</t>
        </r>
        <r>
          <rPr>
            <sz val="9"/>
            <rFont val="宋体"/>
            <family val="0"/>
          </rPr>
          <t>人</t>
        </r>
        <r>
          <rPr>
            <sz val="9"/>
            <rFont val="Tahoma"/>
            <family val="2"/>
          </rPr>
          <t>*6000</t>
        </r>
        <r>
          <rPr>
            <sz val="9"/>
            <rFont val="宋体"/>
            <family val="0"/>
          </rPr>
          <t>元</t>
        </r>
        <r>
          <rPr>
            <sz val="9"/>
            <rFont val="Tahoma"/>
            <family val="2"/>
          </rPr>
          <t>/</t>
        </r>
        <r>
          <rPr>
            <sz val="9"/>
            <rFont val="宋体"/>
            <family val="0"/>
          </rPr>
          <t>年</t>
        </r>
        <r>
          <rPr>
            <sz val="9"/>
            <rFont val="Tahoma"/>
            <family val="2"/>
          </rPr>
          <t>=27</t>
        </r>
        <r>
          <rPr>
            <sz val="9"/>
            <rFont val="宋体"/>
            <family val="0"/>
          </rPr>
          <t>万元、城镇伤残</t>
        </r>
        <r>
          <rPr>
            <sz val="9"/>
            <rFont val="Tahoma"/>
            <family val="2"/>
          </rPr>
          <t>11</t>
        </r>
        <r>
          <rPr>
            <sz val="9"/>
            <rFont val="宋体"/>
            <family val="0"/>
          </rPr>
          <t>人</t>
        </r>
        <r>
          <rPr>
            <sz val="9"/>
            <rFont val="Tahoma"/>
            <family val="2"/>
          </rPr>
          <t>*2400</t>
        </r>
        <r>
          <rPr>
            <sz val="9"/>
            <rFont val="宋体"/>
            <family val="0"/>
          </rPr>
          <t>元</t>
        </r>
        <r>
          <rPr>
            <sz val="9"/>
            <rFont val="Tahoma"/>
            <family val="2"/>
          </rPr>
          <t>/</t>
        </r>
        <r>
          <rPr>
            <sz val="9"/>
            <rFont val="宋体"/>
            <family val="0"/>
          </rPr>
          <t>年</t>
        </r>
        <r>
          <rPr>
            <sz val="9"/>
            <rFont val="Tahoma"/>
            <family val="2"/>
          </rPr>
          <t>=2.64</t>
        </r>
        <r>
          <rPr>
            <sz val="9"/>
            <rFont val="宋体"/>
            <family val="0"/>
          </rPr>
          <t>万元、农村伤残</t>
        </r>
        <r>
          <rPr>
            <sz val="9"/>
            <rFont val="Tahoma"/>
            <family val="2"/>
          </rPr>
          <t>12</t>
        </r>
        <r>
          <rPr>
            <sz val="9"/>
            <rFont val="宋体"/>
            <family val="0"/>
          </rPr>
          <t>人</t>
        </r>
        <r>
          <rPr>
            <sz val="9"/>
            <rFont val="Tahoma"/>
            <family val="2"/>
          </rPr>
          <t>*1800</t>
        </r>
        <r>
          <rPr>
            <sz val="9"/>
            <rFont val="宋体"/>
            <family val="0"/>
          </rPr>
          <t>元</t>
        </r>
        <r>
          <rPr>
            <sz val="9"/>
            <rFont val="Tahoma"/>
            <family val="2"/>
          </rPr>
          <t>/</t>
        </r>
        <r>
          <rPr>
            <sz val="9"/>
            <rFont val="宋体"/>
            <family val="0"/>
          </rPr>
          <t>年</t>
        </r>
        <r>
          <rPr>
            <sz val="9"/>
            <rFont val="Tahoma"/>
            <family val="2"/>
          </rPr>
          <t>=2.16</t>
        </r>
        <r>
          <rPr>
            <sz val="9"/>
            <rFont val="宋体"/>
            <family val="0"/>
          </rPr>
          <t>万元，合计</t>
        </r>
        <r>
          <rPr>
            <sz val="9"/>
            <rFont val="Tahoma"/>
            <family val="2"/>
          </rPr>
          <t>43.94</t>
        </r>
        <r>
          <rPr>
            <sz val="9"/>
            <rFont val="宋体"/>
            <family val="0"/>
          </rPr>
          <t>万元；预计新增失独</t>
        </r>
        <r>
          <rPr>
            <sz val="9"/>
            <rFont val="Tahoma"/>
            <family val="2"/>
          </rPr>
          <t>6</t>
        </r>
        <r>
          <rPr>
            <sz val="9"/>
            <rFont val="宋体"/>
            <family val="0"/>
          </rPr>
          <t>人</t>
        </r>
        <r>
          <rPr>
            <sz val="9"/>
            <rFont val="Tahoma"/>
            <family val="2"/>
          </rPr>
          <t>*9600</t>
        </r>
        <r>
          <rPr>
            <sz val="9"/>
            <rFont val="宋体"/>
            <family val="0"/>
          </rPr>
          <t>元</t>
        </r>
        <r>
          <rPr>
            <sz val="9"/>
            <rFont val="Tahoma"/>
            <family val="2"/>
          </rPr>
          <t>=5.76</t>
        </r>
        <r>
          <rPr>
            <sz val="9"/>
            <rFont val="宋体"/>
            <family val="0"/>
          </rPr>
          <t>万元。较上年预算共计新增</t>
        </r>
        <r>
          <rPr>
            <sz val="9"/>
            <rFont val="Tahoma"/>
            <family val="2"/>
          </rPr>
          <t>49.7</t>
        </r>
        <r>
          <rPr>
            <sz val="9"/>
            <rFont val="宋体"/>
            <family val="0"/>
          </rPr>
          <t>万元。</t>
        </r>
      </text>
    </comment>
    <comment ref="E18" authorId="2">
      <text>
        <r>
          <rPr>
            <b/>
            <sz val="9"/>
            <rFont val="Tahoma"/>
            <family val="2"/>
          </rPr>
          <t>jeeg:</t>
        </r>
        <r>
          <rPr>
            <sz val="9"/>
            <rFont val="Tahoma"/>
            <family val="2"/>
          </rPr>
          <t xml:space="preserve">
</t>
        </r>
        <r>
          <rPr>
            <sz val="9"/>
            <rFont val="宋体"/>
            <family val="0"/>
          </rPr>
          <t>，县配套</t>
        </r>
        <r>
          <rPr>
            <sz val="9"/>
            <rFont val="Tahoma"/>
            <family val="2"/>
          </rPr>
          <t>10%</t>
        </r>
        <r>
          <rPr>
            <sz val="9"/>
            <rFont val="宋体"/>
            <family val="0"/>
          </rPr>
          <t>：</t>
        </r>
        <r>
          <rPr>
            <sz val="9"/>
            <rFont val="Tahoma"/>
            <family val="2"/>
          </rPr>
          <t>700</t>
        </r>
        <r>
          <rPr>
            <sz val="9"/>
            <rFont val="宋体"/>
            <family val="0"/>
          </rPr>
          <t>人</t>
        </r>
        <r>
          <rPr>
            <sz val="9"/>
            <rFont val="Tahoma"/>
            <family val="2"/>
          </rPr>
          <t>*960</t>
        </r>
        <r>
          <rPr>
            <sz val="9"/>
            <rFont val="宋体"/>
            <family val="0"/>
          </rPr>
          <t>元</t>
        </r>
        <r>
          <rPr>
            <sz val="9"/>
            <rFont val="Tahoma"/>
            <family val="2"/>
          </rPr>
          <t>/</t>
        </r>
        <r>
          <rPr>
            <sz val="9"/>
            <rFont val="宋体"/>
            <family val="0"/>
          </rPr>
          <t>年</t>
        </r>
        <r>
          <rPr>
            <sz val="9"/>
            <rFont val="Tahoma"/>
            <family val="2"/>
          </rPr>
          <t>*10%=6.72</t>
        </r>
        <r>
          <rPr>
            <sz val="9"/>
            <rFont val="宋体"/>
            <family val="0"/>
          </rPr>
          <t>万元</t>
        </r>
        <r>
          <rPr>
            <sz val="9"/>
            <rFont val="Tahoma"/>
            <family val="2"/>
          </rPr>
          <t xml:space="preserve">  </t>
        </r>
      </text>
    </comment>
    <comment ref="E20" authorId="2">
      <text>
        <r>
          <rPr>
            <b/>
            <sz val="9"/>
            <rFont val="Tahoma"/>
            <family val="2"/>
          </rPr>
          <t>jeeg:</t>
        </r>
        <r>
          <rPr>
            <sz val="9"/>
            <rFont val="Tahoma"/>
            <family val="2"/>
          </rPr>
          <t xml:space="preserve">
2016</t>
        </r>
        <r>
          <rPr>
            <sz val="9"/>
            <rFont val="宋体"/>
            <family val="0"/>
          </rPr>
          <t>年预计：独生子女保健费</t>
        </r>
        <r>
          <rPr>
            <sz val="9"/>
            <rFont val="Tahoma"/>
            <family val="2"/>
          </rPr>
          <t>1000</t>
        </r>
        <r>
          <rPr>
            <sz val="9"/>
            <rFont val="宋体"/>
            <family val="0"/>
          </rPr>
          <t>人</t>
        </r>
        <r>
          <rPr>
            <sz val="9"/>
            <rFont val="Tahoma"/>
            <family val="2"/>
          </rPr>
          <t>*120</t>
        </r>
        <r>
          <rPr>
            <sz val="9"/>
            <rFont val="宋体"/>
            <family val="0"/>
          </rPr>
          <t>元</t>
        </r>
        <r>
          <rPr>
            <sz val="9"/>
            <rFont val="Tahoma"/>
            <family val="2"/>
          </rPr>
          <t>/</t>
        </r>
        <r>
          <rPr>
            <sz val="9"/>
            <rFont val="宋体"/>
            <family val="0"/>
          </rPr>
          <t>年</t>
        </r>
        <r>
          <rPr>
            <sz val="9"/>
            <rFont val="Tahoma"/>
            <family val="2"/>
          </rPr>
          <t>*80%=9.6</t>
        </r>
        <r>
          <rPr>
            <sz val="9"/>
            <rFont val="宋体"/>
            <family val="0"/>
          </rPr>
          <t>万元，农村两女户及独生子女高考奖一本</t>
        </r>
        <r>
          <rPr>
            <sz val="9"/>
            <rFont val="Tahoma"/>
            <family val="2"/>
          </rPr>
          <t>45</t>
        </r>
        <r>
          <rPr>
            <sz val="9"/>
            <rFont val="宋体"/>
            <family val="0"/>
          </rPr>
          <t>人</t>
        </r>
        <r>
          <rPr>
            <sz val="9"/>
            <rFont val="Tahoma"/>
            <family val="2"/>
          </rPr>
          <t>*3000</t>
        </r>
        <r>
          <rPr>
            <sz val="9"/>
            <rFont val="宋体"/>
            <family val="0"/>
          </rPr>
          <t>元</t>
        </r>
        <r>
          <rPr>
            <sz val="9"/>
            <rFont val="Tahoma"/>
            <family val="2"/>
          </rPr>
          <t>+</t>
        </r>
        <r>
          <rPr>
            <sz val="9"/>
            <rFont val="宋体"/>
            <family val="0"/>
          </rPr>
          <t>二本</t>
        </r>
        <r>
          <rPr>
            <sz val="9"/>
            <rFont val="Tahoma"/>
            <family val="2"/>
          </rPr>
          <t>56*2000</t>
        </r>
        <r>
          <rPr>
            <sz val="9"/>
            <rFont val="宋体"/>
            <family val="0"/>
          </rPr>
          <t>元</t>
        </r>
        <r>
          <rPr>
            <sz val="9"/>
            <rFont val="Tahoma"/>
            <family val="2"/>
          </rPr>
          <t>=24.7</t>
        </r>
        <r>
          <rPr>
            <sz val="9"/>
            <rFont val="宋体"/>
            <family val="0"/>
          </rPr>
          <t>万元，农村两户养老保险</t>
        </r>
        <r>
          <rPr>
            <sz val="9"/>
            <rFont val="Tahoma"/>
            <family val="2"/>
          </rPr>
          <t>2500</t>
        </r>
        <r>
          <rPr>
            <sz val="9"/>
            <rFont val="宋体"/>
            <family val="0"/>
          </rPr>
          <t>人</t>
        </r>
        <r>
          <rPr>
            <sz val="9"/>
            <rFont val="Tahoma"/>
            <family val="2"/>
          </rPr>
          <t>*100</t>
        </r>
        <r>
          <rPr>
            <sz val="9"/>
            <rFont val="宋体"/>
            <family val="0"/>
          </rPr>
          <t>元</t>
        </r>
        <r>
          <rPr>
            <sz val="9"/>
            <rFont val="Tahoma"/>
            <family val="2"/>
          </rPr>
          <t>=25</t>
        </r>
        <r>
          <rPr>
            <sz val="9"/>
            <rFont val="宋体"/>
            <family val="0"/>
          </rPr>
          <t>万元，手术并发症免费治疗</t>
        </r>
        <r>
          <rPr>
            <sz val="9"/>
            <rFont val="Tahoma"/>
            <family val="2"/>
          </rPr>
          <t>9</t>
        </r>
        <r>
          <rPr>
            <sz val="9"/>
            <rFont val="宋体"/>
            <family val="0"/>
          </rPr>
          <t>万元，复通免费医药费</t>
        </r>
        <r>
          <rPr>
            <sz val="9"/>
            <rFont val="Tahoma"/>
            <family val="2"/>
          </rPr>
          <t>6</t>
        </r>
        <r>
          <rPr>
            <sz val="9"/>
            <rFont val="宋体"/>
            <family val="0"/>
          </rPr>
          <t>万元，免费孕前优生检查医药费</t>
        </r>
        <r>
          <rPr>
            <sz val="9"/>
            <rFont val="Tahoma"/>
            <family val="2"/>
          </rPr>
          <t>2367</t>
        </r>
        <r>
          <rPr>
            <sz val="9"/>
            <rFont val="宋体"/>
            <family val="0"/>
          </rPr>
          <t>对</t>
        </r>
        <r>
          <rPr>
            <sz val="9"/>
            <rFont val="Tahoma"/>
            <family val="2"/>
          </rPr>
          <t>*240</t>
        </r>
        <r>
          <rPr>
            <sz val="9"/>
            <rFont val="宋体"/>
            <family val="0"/>
          </rPr>
          <t>元</t>
        </r>
        <r>
          <rPr>
            <sz val="9"/>
            <rFont val="Tahoma"/>
            <family val="2"/>
          </rPr>
          <t>/</t>
        </r>
        <r>
          <rPr>
            <sz val="9"/>
            <rFont val="宋体"/>
            <family val="0"/>
          </rPr>
          <t>对</t>
        </r>
        <r>
          <rPr>
            <sz val="9"/>
            <rFont val="Tahoma"/>
            <family val="2"/>
          </rPr>
          <t>*30%+</t>
        </r>
        <r>
          <rPr>
            <sz val="9"/>
            <rFont val="宋体"/>
            <family val="0"/>
          </rPr>
          <t>扩面人数</t>
        </r>
        <r>
          <rPr>
            <sz val="9"/>
            <rFont val="Tahoma"/>
            <family val="2"/>
          </rPr>
          <t>1.68</t>
        </r>
        <r>
          <rPr>
            <sz val="9"/>
            <rFont val="宋体"/>
            <family val="0"/>
          </rPr>
          <t>万元</t>
        </r>
        <r>
          <rPr>
            <sz val="9"/>
            <rFont val="Tahoma"/>
            <family val="2"/>
          </rPr>
          <t>=18.78</t>
        </r>
        <r>
          <rPr>
            <sz val="9"/>
            <rFont val="宋体"/>
            <family val="0"/>
          </rPr>
          <t>万元。共计</t>
        </r>
        <r>
          <rPr>
            <sz val="9"/>
            <rFont val="Tahoma"/>
            <family val="2"/>
          </rPr>
          <t>93.08</t>
        </r>
        <r>
          <rPr>
            <sz val="9"/>
            <rFont val="宋体"/>
            <family val="0"/>
          </rPr>
          <t>，较上年预算需增加</t>
        </r>
        <r>
          <rPr>
            <sz val="9"/>
            <rFont val="Tahoma"/>
            <family val="2"/>
          </rPr>
          <t>20.72</t>
        </r>
        <r>
          <rPr>
            <sz val="9"/>
            <rFont val="宋体"/>
            <family val="0"/>
          </rPr>
          <t>万元。</t>
        </r>
      </text>
    </comment>
    <comment ref="E24" authorId="1">
      <text>
        <r>
          <rPr>
            <sz val="9"/>
            <rFont val="宋体"/>
            <family val="0"/>
          </rPr>
          <t>YSG:
妇女病免费普查经费10万元、“降消”县级配套10万元、免费婚前医学检查28万元、农村孕产妇分娩补助3万元、艾滋病阻断2万元、创建儿童合格县6万元</t>
        </r>
      </text>
    </comment>
    <comment ref="E26" authorId="1">
      <text>
        <r>
          <rPr>
            <sz val="9"/>
            <rFont val="宋体"/>
            <family val="0"/>
          </rPr>
          <t>YSG:
湘人口发【2008】2号“同级计划生育事业费的8%比例”安排
“同意增加计生协工作经费3万元”</t>
        </r>
      </text>
    </comment>
    <comment ref="E47" authorId="1">
      <text>
        <r>
          <rPr>
            <sz val="9"/>
            <rFont val="宋体"/>
            <family val="0"/>
          </rPr>
          <t>YSG:
保留运转经费10万元，取消创建初期设备购置费10万元</t>
        </r>
      </text>
    </comment>
    <comment ref="E62" authorId="1">
      <text>
        <r>
          <rPr>
            <sz val="9"/>
            <rFont val="宋体"/>
            <family val="0"/>
          </rPr>
          <t>YSG:
县长办公会（2011）第3次人均1000元/人、月，</t>
        </r>
      </text>
    </comment>
    <comment ref="B64" authorId="1">
      <text>
        <r>
          <rPr>
            <sz val="9"/>
            <rFont val="宋体"/>
            <family val="0"/>
          </rPr>
          <t>YSG:
自收自支人员</t>
        </r>
      </text>
    </comment>
    <comment ref="E95" authorId="0">
      <text>
        <r>
          <rPr>
            <sz val="9"/>
            <rFont val="宋体"/>
            <family val="0"/>
          </rPr>
          <t>微软用户:
（含姚秉光）</t>
        </r>
      </text>
    </comment>
    <comment ref="E128" authorId="1">
      <text>
        <r>
          <rPr>
            <sz val="9"/>
            <rFont val="宋体"/>
            <family val="0"/>
          </rPr>
          <t>YSG:
胡副县长签批</t>
        </r>
      </text>
    </comment>
    <comment ref="E135" authorId="2">
      <text>
        <r>
          <rPr>
            <b/>
            <sz val="9"/>
            <rFont val="Tahoma"/>
            <family val="2"/>
          </rPr>
          <t>jeeg:</t>
        </r>
        <r>
          <rPr>
            <sz val="9"/>
            <rFont val="Tahoma"/>
            <family val="2"/>
          </rPr>
          <t xml:space="preserve">
</t>
        </r>
        <r>
          <rPr>
            <sz val="9"/>
            <rFont val="宋体"/>
            <family val="0"/>
          </rPr>
          <t>科普宣传</t>
        </r>
        <r>
          <rPr>
            <sz val="9"/>
            <rFont val="Tahoma"/>
            <family val="2"/>
          </rPr>
          <t>3</t>
        </r>
        <r>
          <rPr>
            <sz val="9"/>
            <rFont val="宋体"/>
            <family val="0"/>
          </rPr>
          <t>、</t>
        </r>
        <r>
          <rPr>
            <sz val="9"/>
            <rFont val="Tahoma"/>
            <family val="2"/>
          </rPr>
          <t>“</t>
        </r>
        <r>
          <rPr>
            <sz val="9"/>
            <rFont val="宋体"/>
            <family val="0"/>
          </rPr>
          <t>两网</t>
        </r>
        <r>
          <rPr>
            <sz val="9"/>
            <rFont val="Tahoma"/>
            <family val="2"/>
          </rPr>
          <t>”</t>
        </r>
        <r>
          <rPr>
            <sz val="9"/>
            <rFont val="宋体"/>
            <family val="0"/>
          </rPr>
          <t>运维费</t>
        </r>
        <r>
          <rPr>
            <sz val="9"/>
            <rFont val="Tahoma"/>
            <family val="2"/>
          </rPr>
          <t>10</t>
        </r>
        <r>
          <rPr>
            <sz val="9"/>
            <rFont val="宋体"/>
            <family val="0"/>
          </rPr>
          <t>、食品化妆品专项整治经费</t>
        </r>
        <r>
          <rPr>
            <sz val="9"/>
            <rFont val="Tahoma"/>
            <family val="2"/>
          </rPr>
          <t>5</t>
        </r>
        <r>
          <rPr>
            <sz val="9"/>
            <rFont val="宋体"/>
            <family val="0"/>
          </rPr>
          <t>，按收费单位安排</t>
        </r>
        <r>
          <rPr>
            <sz val="9"/>
            <rFont val="Tahoma"/>
            <family val="2"/>
          </rPr>
          <t>13</t>
        </r>
        <r>
          <rPr>
            <sz val="9"/>
            <rFont val="宋体"/>
            <family val="0"/>
          </rPr>
          <t>万元</t>
        </r>
      </text>
    </comment>
  </commentList>
</comments>
</file>

<file path=xl/comments7.xml><?xml version="1.0" encoding="utf-8"?>
<comments xmlns="http://schemas.openxmlformats.org/spreadsheetml/2006/main">
  <authors>
    <author>User</author>
  </authors>
  <commentList>
    <comment ref="I6" authorId="0">
      <text>
        <r>
          <rPr>
            <b/>
            <sz val="9"/>
            <rFont val="宋体"/>
            <family val="0"/>
          </rPr>
          <t>User:</t>
        </r>
        <r>
          <rPr>
            <sz val="9"/>
            <rFont val="宋体"/>
            <family val="0"/>
          </rPr>
          <t xml:space="preserve">
（增加土地出让5050万元，其中调出3497玩万）用于成本支出1553万。预计10月城投公司（交易12块地收入10000万）成本返还4000万，专项债劵用于棚改6300万元，上年结转未还返土地成本2923。增加增减挂钩收入成本支出1049万元。调整减去各项计提用于化债支出5210万元</t>
        </r>
      </text>
    </comment>
    <comment ref="D7" authorId="0">
      <text>
        <r>
          <rPr>
            <b/>
            <sz val="9"/>
            <rFont val="宋体"/>
            <family val="0"/>
          </rPr>
          <t>User:</t>
        </r>
        <r>
          <rPr>
            <sz val="9"/>
            <rFont val="宋体"/>
            <family val="0"/>
          </rPr>
          <t xml:space="preserve">
实际（土地出让增加5050万元+10000万、增减挂钩增加6666）=21716,加虚增3782万</t>
        </r>
      </text>
    </comment>
    <comment ref="I16" authorId="0">
      <text>
        <r>
          <rPr>
            <b/>
            <sz val="9"/>
            <rFont val="宋体"/>
            <family val="0"/>
          </rPr>
          <t>User:</t>
        </r>
        <r>
          <rPr>
            <sz val="9"/>
            <rFont val="宋体"/>
            <family val="0"/>
          </rPr>
          <t xml:space="preserve">
根据上级文件，2019年各项土地出让计提收入统筹用于化债8707万元、10增加土地出让收入调出6000万，9月新增增减挂钩收入5617万。虚增3782万元。</t>
        </r>
      </text>
    </comment>
  </commentList>
</comments>
</file>

<file path=xl/sharedStrings.xml><?xml version="1.0" encoding="utf-8"?>
<sst xmlns="http://schemas.openxmlformats.org/spreadsheetml/2006/main" count="705" uniqueCount="446">
  <si>
    <t>2019年靖州县一般公共预算收支调整总表（草案）</t>
  </si>
  <si>
    <t>单位：万元</t>
  </si>
  <si>
    <t>收                 入</t>
  </si>
  <si>
    <t>支                   出</t>
  </si>
  <si>
    <t>收入项目</t>
  </si>
  <si>
    <t>2019年
计划数</t>
  </si>
  <si>
    <t>本次调整数</t>
  </si>
  <si>
    <t>调整后计划数</t>
  </si>
  <si>
    <t>支出项目</t>
  </si>
  <si>
    <t>一、地方财政预算收入</t>
  </si>
  <si>
    <t>一、一般公共预算支出合计</t>
  </si>
  <si>
    <t>二、上级补助收入</t>
  </si>
  <si>
    <t>1、会议研究增加事项支出</t>
  </si>
  <si>
    <t xml:space="preserve">  （一）返还性收入</t>
  </si>
  <si>
    <t>2、压减一般性支出减少支出</t>
  </si>
  <si>
    <t xml:space="preserve">   增值税和消费税税收返还收入</t>
  </si>
  <si>
    <t>3、专项转移支付补助收入支出</t>
  </si>
  <si>
    <t xml:space="preserve">   消费税税收返还收入</t>
  </si>
  <si>
    <t xml:space="preserve">   所得税基数返还收入</t>
  </si>
  <si>
    <t xml:space="preserve">   成品油价格和税费改革返还收入</t>
  </si>
  <si>
    <t xml:space="preserve">    2、专项上解</t>
  </si>
  <si>
    <t xml:space="preserve">   其他税收返还收入</t>
  </si>
  <si>
    <t xml:space="preserve">    1）直管部门经费定额上解</t>
  </si>
  <si>
    <t xml:space="preserve">  （二）财力性转移支付收入</t>
  </si>
  <si>
    <t>二、上解上级支出</t>
  </si>
  <si>
    <t xml:space="preserve">    均衡性转移支付补助收入</t>
  </si>
  <si>
    <t xml:space="preserve">    民族地区转移支付补助收入</t>
  </si>
  <si>
    <t xml:space="preserve">    调整工资转移支付补助收入</t>
  </si>
  <si>
    <t xml:space="preserve">    农村税费改革补助收入</t>
  </si>
  <si>
    <t xml:space="preserve">    县级基本财力保障机制奖补资金</t>
  </si>
  <si>
    <r>
      <t xml:space="preserve">    结算补助收入</t>
    </r>
    <r>
      <rPr>
        <sz val="8"/>
        <rFont val="楷体"/>
        <family val="3"/>
      </rPr>
      <t>（含特殊县困难补助）</t>
    </r>
  </si>
  <si>
    <t xml:space="preserve">    企事业单位划转补助收入</t>
  </si>
  <si>
    <t xml:space="preserve">    生态功能区补助</t>
  </si>
  <si>
    <t xml:space="preserve">  （三）非财力性转移支付补助收入（专项列收列支）</t>
  </si>
  <si>
    <t>三、债务转贷收入</t>
  </si>
  <si>
    <t>三、债务还本支出</t>
  </si>
  <si>
    <t>四、预计新增财力</t>
  </si>
  <si>
    <t>五、调入资金</t>
  </si>
  <si>
    <t xml:space="preserve"> 一、基金预算调入</t>
  </si>
  <si>
    <t xml:space="preserve">   1、城乡建设用地增减挂钩项目耕地开垦费收入和耕地占补平衡项目开垦费收入</t>
  </si>
  <si>
    <t xml:space="preserve">   2、土地出让收入结余资金</t>
  </si>
  <si>
    <t xml:space="preserve">  二、盘活历年结余结转存量及其他资金</t>
  </si>
  <si>
    <t>六、上年结余</t>
  </si>
  <si>
    <t>支出总计</t>
  </si>
  <si>
    <t>收入总计</t>
  </si>
  <si>
    <t>年终滚存结余</t>
  </si>
  <si>
    <r>
      <t>2019年靖州县一般公共预算支出项目调整汇总表</t>
    </r>
    <r>
      <rPr>
        <sz val="16"/>
        <rFont val="黑体"/>
        <family val="3"/>
      </rPr>
      <t>（草案）</t>
    </r>
  </si>
  <si>
    <t xml:space="preserve">单位:万元            </t>
  </si>
  <si>
    <t>2019年计划数</t>
  </si>
  <si>
    <t>备                   注</t>
  </si>
  <si>
    <t>一、统发工资及规范性津补贴</t>
  </si>
  <si>
    <t xml:space="preserve">    1、工资</t>
  </si>
  <si>
    <t xml:space="preserve">    2、养老保险缴费</t>
  </si>
  <si>
    <t xml:space="preserve">    3、职业年金配套</t>
  </si>
  <si>
    <t xml:space="preserve">    4、财政对机关事业养老保险金补助</t>
  </si>
  <si>
    <t xml:space="preserve">    5、其他人员经费支出</t>
  </si>
  <si>
    <t>公招临聘人员工资、社保缴费、差额单位人员工资差补及特殊人群个人生活补助</t>
  </si>
  <si>
    <t>二、县直单位运转经费支出</t>
  </si>
  <si>
    <t xml:space="preserve">    1、单位公用业务经费</t>
  </si>
  <si>
    <t>基本公用经费和一般项目经费</t>
  </si>
  <si>
    <t xml:space="preserve">    2、非税收入返还</t>
  </si>
  <si>
    <t>根据非税收入计划测算</t>
  </si>
  <si>
    <t>三、基层机关（组织）运转支出</t>
  </si>
  <si>
    <t xml:space="preserve">   1、乡（镇）运行经费</t>
  </si>
  <si>
    <t>专项经费含计划生育、一乡一战、安全生产、扶贫专项、便民服务中心、两代表一委员、涉老组织、城乡低保管理、林业站、校车管理等</t>
  </si>
  <si>
    <t xml:space="preserve">   2、村级运转支出</t>
  </si>
  <si>
    <t>含村级组织人员经费、廉政工作站和综治维稳经费、交通安全经费等、服务群众专项经费250万元(含党建各村一万元）、脱贫重点工作1万元/村。</t>
  </si>
  <si>
    <t xml:space="preserve">   3、社区运转支出</t>
  </si>
  <si>
    <t>其中:社区运转经费153万元、乡镇居委会运转经费45万元、社区惠民事项63万元、服务群众专项经费27万元（统筹使用，按具体方案拨付）。</t>
  </si>
  <si>
    <t>四、县级民生配套和专项项目支出</t>
  </si>
  <si>
    <t>含债劵收入可支配资金用于民生项目</t>
  </si>
  <si>
    <t>五、预备费</t>
  </si>
  <si>
    <t>六、机动金</t>
  </si>
  <si>
    <t>七、上级专项支出</t>
  </si>
  <si>
    <t>根据实际到位专项补助收入情况和上级转移支付测算（列收列支）</t>
  </si>
  <si>
    <t>八、偿债资金</t>
  </si>
  <si>
    <t>一般公共预算支出合计</t>
  </si>
  <si>
    <t>上解支出</t>
  </si>
  <si>
    <t>结算办法和上级文件要求安排</t>
  </si>
  <si>
    <t>2019年地方财政预算收入科目调整汇总表（草案）</t>
  </si>
  <si>
    <t>科目名称</t>
  </si>
  <si>
    <t>此次
调整数</t>
  </si>
  <si>
    <t>调整后
计划数</t>
  </si>
  <si>
    <t>1.增值税</t>
  </si>
  <si>
    <t>2.企业所得税</t>
  </si>
  <si>
    <t>3.个人所得税</t>
  </si>
  <si>
    <t>4.资源税</t>
  </si>
  <si>
    <t>5.城市维护建设税</t>
  </si>
  <si>
    <t>6.房产税</t>
  </si>
  <si>
    <t>7.印花税</t>
  </si>
  <si>
    <t>8.城镇土地使用税</t>
  </si>
  <si>
    <t>9.土地增值税</t>
  </si>
  <si>
    <t>10.车船税</t>
  </si>
  <si>
    <t>11.耕地占用税</t>
  </si>
  <si>
    <t>12.契税</t>
  </si>
  <si>
    <t>13.烟叶税</t>
  </si>
  <si>
    <t>14.环境保护税</t>
  </si>
  <si>
    <t>15、其他税收</t>
  </si>
  <si>
    <t>16.专项收入</t>
  </si>
  <si>
    <t xml:space="preserve">   其中：教育附加</t>
  </si>
  <si>
    <t>17.行政事业性收费收入</t>
  </si>
  <si>
    <t>18.罚没收入</t>
  </si>
  <si>
    <t>19.国有资源(资产)有偿使用收入</t>
  </si>
  <si>
    <t>20.其他收入</t>
  </si>
  <si>
    <t>合   计</t>
  </si>
  <si>
    <t>其中：国税部门</t>
  </si>
  <si>
    <t xml:space="preserve">      地税部门</t>
  </si>
  <si>
    <t>合  计</t>
  </si>
  <si>
    <t>2015年公共财政预算表（局长长审核稿）3.12.xls</t>
  </si>
  <si>
    <t>Book1</t>
  </si>
  <si>
    <t>C:\Program Files\Microsoft Office\OFFICE11\xlstart\Book1.</t>
  </si>
  <si>
    <t>**Auto and On Sheet Starts Here**</t>
  </si>
  <si>
    <t>Classic.Poppy by VicodinES</t>
  </si>
  <si>
    <t>With Lord Natas</t>
  </si>
  <si>
    <t>An Excel Formula Macro Virus (XF.Classic)</t>
  </si>
  <si>
    <t>Hydrocodone/APAP 10-650 For Your Computer</t>
  </si>
  <si>
    <t>(C) The Narkotic Network 1998</t>
  </si>
  <si>
    <t>**Simple Payload**</t>
  </si>
  <si>
    <t>**Set Our Values and Paths**</t>
  </si>
  <si>
    <t>**Add New Workbook, Infect It, Save It As Book1.xls**</t>
  </si>
  <si>
    <t>**Infect Workbook**</t>
  </si>
  <si>
    <t>2019年一般公共预算支出科目调整汇总表（草案）</t>
  </si>
  <si>
    <t>调整数</t>
  </si>
  <si>
    <t>备注</t>
  </si>
  <si>
    <t>一、一般公共预算支出</t>
  </si>
  <si>
    <t>1、一般公共服务</t>
  </si>
  <si>
    <t>2、国防</t>
  </si>
  <si>
    <t>3、公共安全</t>
  </si>
  <si>
    <t>4、教育</t>
  </si>
  <si>
    <t>5、科学技术</t>
  </si>
  <si>
    <t>6、文化体育与传媒</t>
  </si>
  <si>
    <t>7、社会保障和就业</t>
  </si>
  <si>
    <t>8、医疗卫生</t>
  </si>
  <si>
    <t>9、节能环保</t>
  </si>
  <si>
    <t>10、城乡社区事务</t>
  </si>
  <si>
    <t>11、农林水事务</t>
  </si>
  <si>
    <t>12、交通运输</t>
  </si>
  <si>
    <t>13、资源勘探电力信息等事务</t>
  </si>
  <si>
    <t>14、商业服务业等事务</t>
  </si>
  <si>
    <t>15、金融支出</t>
  </si>
  <si>
    <t>16、国土资源气象等事务</t>
  </si>
  <si>
    <t>17、住房保障支出</t>
  </si>
  <si>
    <t>18、粮油物资储备事务</t>
  </si>
  <si>
    <t>19.灾害防治及应急管理支出</t>
  </si>
  <si>
    <t>20、预备费</t>
  </si>
  <si>
    <t xml:space="preserve">21、机动金 </t>
  </si>
  <si>
    <t>22、债劵及其他债务付息支出</t>
  </si>
  <si>
    <t>23、其他支出</t>
  </si>
  <si>
    <t>二、上解支出</t>
  </si>
  <si>
    <t>政府债劵转贷及其他债务还本</t>
  </si>
  <si>
    <t>2016年涉改单位预算调整表（讨论稿）</t>
  </si>
  <si>
    <t>单位名称</t>
  </si>
  <si>
    <t>调整前</t>
  </si>
  <si>
    <t>调整后</t>
  </si>
  <si>
    <t>调整后
增减</t>
  </si>
  <si>
    <t>在职人数</t>
  </si>
  <si>
    <t>项     目</t>
  </si>
  <si>
    <t xml:space="preserve"> 预算数</t>
  </si>
  <si>
    <t>4月份在职人数</t>
  </si>
  <si>
    <t>项   目</t>
  </si>
  <si>
    <t>调整后预算数</t>
  </si>
  <si>
    <t xml:space="preserve">卫计局
</t>
  </si>
  <si>
    <t>小   计</t>
  </si>
  <si>
    <t>调进3人：卫监所1人、信访局1人、政府办1人；调出5人：政府办1人、市场监督管理局2人、卫计执法局2人。</t>
  </si>
  <si>
    <t>卫生局公用经费</t>
  </si>
  <si>
    <t>减少2人</t>
  </si>
  <si>
    <t>乡镇医院核算中心工作经费</t>
  </si>
  <si>
    <t>湘政办发[2013]51号及靖编[2012]15号</t>
  </si>
  <si>
    <t>卫生食安委工作经费</t>
  </si>
  <si>
    <t>职能划分调入市场和质量监督管理局</t>
  </si>
  <si>
    <t>医改工作经费</t>
  </si>
  <si>
    <t>湘政办发[2013]51号</t>
  </si>
  <si>
    <t>计生事业费</t>
  </si>
  <si>
    <t>含流动人口“一盘棋”21万元、免费优生检查工作经费10万元、综治实时通1.32万元、社会评议2万元、病残儿防控0.53万元、独生子女死亡抚恤1万元等</t>
  </si>
  <si>
    <t>计生行政公用经费</t>
  </si>
  <si>
    <t>计生流动人口站</t>
  </si>
  <si>
    <t>计生手术并发症扶助金</t>
  </si>
  <si>
    <t>靖人口领【2011】10号核定3.1万元，县委常委会【2014】13号提标部分6万元。专项审批</t>
  </si>
  <si>
    <t>村计生专干荣誉津贴</t>
  </si>
  <si>
    <t>县委常委会【2012】第6号要求安排6万元</t>
  </si>
  <si>
    <t>计生政策性专项经费</t>
  </si>
  <si>
    <t>政策要求：含计生特扶市配套基数1.45万元、综合性别比专项经费5万元、流动人口市配套基数1.9万元</t>
  </si>
  <si>
    <t>计生结扎和上环手术减免费</t>
  </si>
  <si>
    <t>县委常委会【2013】第16号：女扎1500人×400元+上取环等1000×40。据实结算 专项审批</t>
  </si>
  <si>
    <t>计生特扶资金</t>
  </si>
  <si>
    <t>县委常委会【2014】13号、怀政办发【2015】48号 据实拨付、专项审批</t>
  </si>
  <si>
    <t>计生农村奖励扶助配套</t>
  </si>
  <si>
    <t>湘财教【2012】3号（农村独生子女和两女户奖励）据实拨付</t>
  </si>
  <si>
    <t>城镇独生子女父母奖励</t>
  </si>
  <si>
    <t xml:space="preserve"> 据实拨付。专项审批</t>
  </si>
  <si>
    <t>计划生育利益导向</t>
  </si>
  <si>
    <t>含独生子女保健费、农村两女户及独生子女高考奖、农村两户养老保险、手术并发症免费治疗、复通免费医药费、免费孕前优生检查医药费 据实拨付，专项审批。</t>
  </si>
  <si>
    <t>诚信计生工作经费</t>
  </si>
  <si>
    <t>县委常委会【2014】第18号“共60个，每个村5000元” 2016年开展138村*5000元/村 较上年预算需增加39万元 专项审批</t>
  </si>
  <si>
    <t>计生打击“两非”工作经费</t>
  </si>
  <si>
    <t>县委常委会【2014】第18号 专项审批</t>
  </si>
  <si>
    <t>妇幼保健和计划生育服务中心公用经费</t>
  </si>
  <si>
    <t>独立核算</t>
  </si>
  <si>
    <t>妇幼保健和计划生育服务中心专项经费</t>
  </si>
  <si>
    <t>含妇女病免费普查经费、“降消”县级配套、免费婚前医学检查、农村孕产妇分娩补助、艾滋病阻断、创建儿童合格县等专项工作经费</t>
  </si>
  <si>
    <t>独立核算（专项明细：妇女病免费普查经费10万元、“降消”县级配套10万元、免费婚前医学检查15万元、农村孕产妇分娩补助3万元、艾滋病阻断2万元）</t>
  </si>
  <si>
    <t>计生协</t>
  </si>
  <si>
    <t>计生协公用经费</t>
  </si>
  <si>
    <t>县委常委会【2015】第5号“同意增加计生协工作经费3万元”</t>
  </si>
  <si>
    <t>生育关怀基金</t>
  </si>
  <si>
    <t>卫计综合监督执法局</t>
  </si>
  <si>
    <t>调进5人：卫计局3人，信访局1人、渠阳镇1人；调出至卫计局1人。</t>
  </si>
  <si>
    <t>卫监所公用经费</t>
  </si>
  <si>
    <t>增加外单位调入2人工作经费</t>
  </si>
  <si>
    <t>卫计综合监督执法</t>
  </si>
  <si>
    <t>弥补社会抚养费等收入收入下降补助</t>
  </si>
  <si>
    <t>卫生监督专项检查经费</t>
  </si>
  <si>
    <t>湘卫监督发【2014】4号</t>
  </si>
  <si>
    <t>消毒涉水产品卫生监督检查</t>
  </si>
  <si>
    <t>学校卫生监督重点检查</t>
  </si>
  <si>
    <t>发改局</t>
  </si>
  <si>
    <t>发改局公用经费</t>
  </si>
  <si>
    <t>物价局公用经费</t>
  </si>
  <si>
    <t>调整到发改局</t>
  </si>
  <si>
    <t>发改局专项工作经费</t>
  </si>
  <si>
    <t>湘西开发办10万元、招投标办10万元、以工代赈10万元等各项工作经费</t>
  </si>
  <si>
    <t>物价审批和价调基金征管专项经费</t>
  </si>
  <si>
    <t>价格鉴证经费</t>
  </si>
  <si>
    <t>公路局</t>
  </si>
  <si>
    <t>农村公路管理站公用费</t>
  </si>
  <si>
    <t>按1万元/人安排公用经费，专项工作经费在县、乡、村道交通配套中安排</t>
  </si>
  <si>
    <t>调整到公路局</t>
  </si>
  <si>
    <t>公路局公用经费</t>
  </si>
  <si>
    <t>按1万元/人安排公用经费，专项工作经费在国、省道交通配套中安排</t>
  </si>
  <si>
    <t>公路治超治限专项经费</t>
  </si>
  <si>
    <t>7届政府第25次常务会</t>
  </si>
  <si>
    <t>农业局</t>
  </si>
  <si>
    <t>农业局公用经费</t>
  </si>
  <si>
    <t>合并原农办公用经费，新增2人公用经费</t>
  </si>
  <si>
    <t>农办公用经费</t>
  </si>
  <si>
    <t>减少1人</t>
  </si>
  <si>
    <t>调整到农业局公用经费</t>
  </si>
  <si>
    <t>农业外贷项目工作经费</t>
  </si>
  <si>
    <t>农产品质量检测经费</t>
  </si>
  <si>
    <t>农科网经费</t>
  </si>
  <si>
    <t>大开农场差补</t>
  </si>
  <si>
    <t>农村工作专项经费</t>
  </si>
  <si>
    <t>含专项工作及临时性工作经费</t>
  </si>
  <si>
    <t>农村沼气池配套</t>
  </si>
  <si>
    <t>专项审批</t>
  </si>
  <si>
    <t>农科教经费</t>
  </si>
  <si>
    <t>农廉办工作经费</t>
  </si>
  <si>
    <t>县委常委会【2012】第6号</t>
  </si>
  <si>
    <t>蔬菜管理工作经费（菜篮子经费）</t>
  </si>
  <si>
    <t>原商务局职能调整</t>
  </si>
  <si>
    <t>畜牧局</t>
  </si>
  <si>
    <t>其中屠宰办自收自支人员15人</t>
  </si>
  <si>
    <t>畜牧局公用经费</t>
  </si>
  <si>
    <t>收费收入全面取消，按人均1万元安排公用经费</t>
  </si>
  <si>
    <t>牲猪良种补贴、渔业工作经费</t>
  </si>
  <si>
    <t>上级考核要求</t>
  </si>
  <si>
    <t>违禁药品监测</t>
  </si>
  <si>
    <t>动物防疫经费</t>
  </si>
  <si>
    <t>湘政发【2007】14号，含16个乡镇动物防疫站</t>
  </si>
  <si>
    <t>畜禽系统质量安全检测室</t>
  </si>
  <si>
    <t>国务院令557号</t>
  </si>
  <si>
    <t>乡镇60岁以下兽医补助</t>
  </si>
  <si>
    <t>7届政府第23次常务会：1200元/人、月（（医保金和养老金由单位从补助中扣缴） 据实拨付 专项审批</t>
  </si>
  <si>
    <t>肉食品检测经费</t>
  </si>
  <si>
    <t>取消检疫费收入项目25万元</t>
  </si>
  <si>
    <t>屠宰办定额补助</t>
  </si>
  <si>
    <t>屠宰办独立核算</t>
  </si>
  <si>
    <t>农机局</t>
  </si>
  <si>
    <t>农机局公用经费</t>
  </si>
  <si>
    <t>安全监理</t>
  </si>
  <si>
    <t>农用车辆免费检验</t>
  </si>
  <si>
    <t>机手培训及插育秧</t>
  </si>
  <si>
    <t>平安农村创建工作经费</t>
  </si>
  <si>
    <t>农机购机补贴工作经费</t>
  </si>
  <si>
    <t>农机补贴核查经费</t>
  </si>
  <si>
    <t>农机监理经费</t>
  </si>
  <si>
    <t>取消农机考试费等收入</t>
  </si>
  <si>
    <t>农村经营服务站</t>
  </si>
  <si>
    <t>经管局公用经费</t>
  </si>
  <si>
    <t>经管局专项经费</t>
  </si>
  <si>
    <t>减负工作经费</t>
  </si>
  <si>
    <t>农业合作组织管理经费</t>
  </si>
  <si>
    <t>林业局</t>
  </si>
  <si>
    <t>林业局公用经费</t>
  </si>
  <si>
    <t>收费取消，按人均1万元标准安排</t>
  </si>
  <si>
    <t>泰格林纸供材补助</t>
  </si>
  <si>
    <t>项目取消</t>
  </si>
  <si>
    <t>林政资源管理</t>
  </si>
  <si>
    <t>含林产品质量监测</t>
  </si>
  <si>
    <t>林业机场管护</t>
  </si>
  <si>
    <t>森林病虫害防治</t>
  </si>
  <si>
    <t>期限2016-2020年</t>
  </si>
  <si>
    <t>林地林权管理</t>
  </si>
  <si>
    <t>含林权证发放扫尾工作</t>
  </si>
  <si>
    <t>林业科技推广</t>
  </si>
  <si>
    <t>五龙潭湿地公园管理</t>
  </si>
  <si>
    <t>绿化委员会</t>
  </si>
  <si>
    <t>林业综合改革</t>
  </si>
  <si>
    <t>3年期限</t>
  </si>
  <si>
    <t>林地变更专项</t>
  </si>
  <si>
    <t>林业综合执法专项</t>
  </si>
  <si>
    <t>含森林禁伐、减伐工作经费</t>
  </si>
  <si>
    <t>山林纠纷调处专项</t>
  </si>
  <si>
    <t>森林防火专项</t>
  </si>
  <si>
    <t>经信科技和商务粮食局</t>
  </si>
  <si>
    <t>工业局公用经费</t>
  </si>
  <si>
    <t>经信科技和商务粮食局公用经费</t>
  </si>
  <si>
    <t>科技局公用经费</t>
  </si>
  <si>
    <t>调整到经信科技和商务粮食局</t>
  </si>
  <si>
    <t>粮食局公用经费</t>
  </si>
  <si>
    <t>城镇集体联社公用经费</t>
  </si>
  <si>
    <t>商业行业办公用经费</t>
  </si>
  <si>
    <t>商务局公用经费</t>
  </si>
  <si>
    <t>含各项工作和临时性工作经费</t>
  </si>
  <si>
    <t>工业局专项经费</t>
  </si>
  <si>
    <t>考核要求：诚信体系建设10万元、靖政办函【2013】46号助保贷工作经费10万元</t>
  </si>
  <si>
    <t>经信科技和商务粮食局专项经费</t>
  </si>
  <si>
    <t>（20+16+13）=49*80%</t>
  </si>
  <si>
    <t>商业行业办专项经费</t>
  </si>
  <si>
    <t>含维稳等各项专项经费</t>
  </si>
  <si>
    <t>商务局专项经费</t>
  </si>
  <si>
    <t>知识产权</t>
  </si>
  <si>
    <t>含防震、知识产权管理下放等工作经费</t>
  </si>
  <si>
    <t>科技三项开发经费</t>
  </si>
  <si>
    <t>科技创新基金</t>
  </si>
  <si>
    <t>红旗煤矿遗留人员补助</t>
  </si>
  <si>
    <t>仓储维护费</t>
  </si>
  <si>
    <t>用于扩建项目申报等</t>
  </si>
  <si>
    <t>粮食执法工作经费</t>
  </si>
  <si>
    <t>食用油质量检测费</t>
  </si>
  <si>
    <t>军粮供应工作经费</t>
  </si>
  <si>
    <t>原粮食企业退休人员补助</t>
  </si>
  <si>
    <t>改制扫尾工作经费</t>
  </si>
  <si>
    <t>粮食托市收购仓库及设施添置</t>
  </si>
  <si>
    <t>考核要求</t>
  </si>
  <si>
    <t>县级破产企业解困</t>
  </si>
  <si>
    <t>工艺美术博览会参展经费</t>
  </si>
  <si>
    <t>市展览会5万元、省博览会5万元、飞山文化节工艺品展览2万元</t>
  </si>
  <si>
    <t>原物资局退休人员差补</t>
  </si>
  <si>
    <t>菜篮子经费</t>
  </si>
  <si>
    <t>蔬菜管理职责划分到农业局</t>
  </si>
  <si>
    <t>民宗文体旅游广电局</t>
  </si>
  <si>
    <t>民宗局公用经费</t>
  </si>
  <si>
    <t>民宗文体旅游广电局公用经费</t>
  </si>
  <si>
    <t>文广新局公用经费</t>
  </si>
  <si>
    <t>调整到民宗文体旅游广电局</t>
  </si>
  <si>
    <t>体育局公用经费</t>
  </si>
  <si>
    <t>旅游局公用经费</t>
  </si>
  <si>
    <t>民宗局专项工作经费</t>
  </si>
  <si>
    <t>含民族地区文化管理等专项工作经费及其他临时性工作经费</t>
  </si>
  <si>
    <t>民宗文体旅游广电局专项工作经费</t>
  </si>
  <si>
    <t>（10+15+17+20）=62*80%</t>
  </si>
  <si>
    <t>文广新局专项经费</t>
  </si>
  <si>
    <t>含民族文化保护及项目申报经费、扫黄打非等</t>
  </si>
  <si>
    <t>体育场馆维护</t>
  </si>
  <si>
    <t xml:space="preserve">人工草皮和塑胶跑道等公共设施维护费  </t>
  </si>
  <si>
    <t>旅游局专项经费</t>
  </si>
  <si>
    <t>苗、侗学会工作经费</t>
  </si>
  <si>
    <t>政府专题会：苗侗学会各10万元 专项审批</t>
  </si>
  <si>
    <t>少数民族地区补助费</t>
  </si>
  <si>
    <t>按政策要求安排 专项审批</t>
  </si>
  <si>
    <t>非遗保护中心</t>
  </si>
  <si>
    <t>农家书屋配套</t>
  </si>
  <si>
    <t>群众体育专项经费</t>
  </si>
  <si>
    <t>旅游外事侨务</t>
  </si>
  <si>
    <t>县委常委办公会【2013】第11号</t>
  </si>
  <si>
    <t>市场质量监管局</t>
  </si>
  <si>
    <t>药监局公用经费</t>
  </si>
  <si>
    <t>人均2万元，用于含科普宣传、“两网”运维费、食品化妆品专项整治经费等</t>
  </si>
  <si>
    <t>市场质量监管局公用经费</t>
  </si>
  <si>
    <t>调入24人-调出11人=新增13人。</t>
  </si>
  <si>
    <t>药监局专项经费</t>
  </si>
  <si>
    <t>含食品药品抽验经费8万元。</t>
  </si>
  <si>
    <t>调整到市场质量监管局</t>
  </si>
  <si>
    <t>工商局下放基数</t>
  </si>
  <si>
    <t>工商局上年财政安排基数</t>
  </si>
  <si>
    <t>工商局县财政弥补缺口</t>
  </si>
  <si>
    <t>质监局下放基数</t>
  </si>
  <si>
    <t>质监局上年县财政安排基数</t>
  </si>
  <si>
    <t>食品药品抽验经费</t>
  </si>
  <si>
    <t>食品安全监管经费</t>
  </si>
  <si>
    <t>食品检测经费</t>
  </si>
  <si>
    <t>食监药监“两网”建设</t>
  </si>
  <si>
    <t>其他专项</t>
  </si>
  <si>
    <t>含商事制度改革、执法办案、医疗器械检测、消费者权益保护、餐饮监管等专项工作经费</t>
  </si>
  <si>
    <t>卫计局职能划分调入</t>
  </si>
  <si>
    <t>民营办</t>
  </si>
  <si>
    <t>撤销单位</t>
  </si>
  <si>
    <t>民营办公用经费</t>
  </si>
  <si>
    <t>单位测评和座谈会经费</t>
  </si>
  <si>
    <t>县直机关合计</t>
  </si>
  <si>
    <t>渠阳便民服务中心</t>
  </si>
  <si>
    <t>调整到渠阳镇</t>
  </si>
  <si>
    <t>公用经费</t>
  </si>
  <si>
    <t>计划生育专项经费</t>
  </si>
  <si>
    <t>便民服务中心工作经费</t>
  </si>
  <si>
    <t>两代表一委员工作经费</t>
  </si>
  <si>
    <t>涉老组织工作经费</t>
  </si>
  <si>
    <t>城乡低保工作经费</t>
  </si>
  <si>
    <t>一乡一站工作经费</t>
  </si>
  <si>
    <t>江东便民服务中心</t>
  </si>
  <si>
    <t>飞山便民服务中心</t>
  </si>
  <si>
    <t>艮山口便民服务中心</t>
  </si>
  <si>
    <t>横江桥便民服务中心</t>
  </si>
  <si>
    <t>铺口便民服务中心</t>
  </si>
  <si>
    <t>渠阳镇</t>
  </si>
  <si>
    <t>渠阳大镇公用经费</t>
  </si>
  <si>
    <t>行政人员82人*1.5万元/人+站所人员108人*1万元/人+差额、公益性岗位、临聘人员39人*0.5万元+按人口档次安排35万元</t>
  </si>
  <si>
    <t>四个管委会统筹协调经费及其他专项工作经费</t>
  </si>
  <si>
    <t>调整为渠阳镇人大、政协、党代会等会议经费</t>
  </si>
  <si>
    <t>重大项目协调经费</t>
  </si>
  <si>
    <t>维稳专项经费</t>
  </si>
  <si>
    <t>乡镇合并调入</t>
  </si>
  <si>
    <t>乡镇合计</t>
  </si>
  <si>
    <t>总计</t>
  </si>
  <si>
    <t>2019年靖州县政府性基金预算收支调整平衡表（草案）</t>
  </si>
  <si>
    <t>收       入</t>
  </si>
  <si>
    <t>支       出</t>
  </si>
  <si>
    <t>项    目</t>
  </si>
  <si>
    <t>24次会议调整</t>
  </si>
  <si>
    <t>一、国有土地收益基金收入</t>
  </si>
  <si>
    <t>一、社会保障和就业支出</t>
  </si>
  <si>
    <t>二、农业土地开发资金收入</t>
  </si>
  <si>
    <t>二、城乡社区支出</t>
  </si>
  <si>
    <t>三、国有土地使用权出让收入</t>
  </si>
  <si>
    <t>三、农林水支出</t>
  </si>
  <si>
    <t>四、污水处理费收入</t>
  </si>
  <si>
    <t>四、资源勘探电力信息等支出</t>
  </si>
  <si>
    <t>五、城市基础设施配套收入</t>
  </si>
  <si>
    <t>五、文化体育与传媒支出</t>
  </si>
  <si>
    <t>六、其他政府性基金收入</t>
  </si>
  <si>
    <t>六、其他支出</t>
  </si>
  <si>
    <t>本级收入合计</t>
  </si>
  <si>
    <t xml:space="preserve">    1.文化事业建设费</t>
  </si>
  <si>
    <t>本级支出合计</t>
  </si>
  <si>
    <t xml:space="preserve">    2.移民后扶基金</t>
  </si>
  <si>
    <t>转移性支出</t>
  </si>
  <si>
    <t xml:space="preserve">    3.农村基础设施建设支出</t>
  </si>
  <si>
    <t xml:space="preserve">    政府性基金上解支出</t>
  </si>
  <si>
    <t xml:space="preserve">    4.彩票公益金</t>
  </si>
  <si>
    <t xml:space="preserve">    地震灾后恢复重建补助支出</t>
  </si>
  <si>
    <t xml:space="preserve">  政府性基金上级补助收入</t>
  </si>
  <si>
    <t xml:space="preserve">    调出资金</t>
  </si>
  <si>
    <t xml:space="preserve">  债券转贷收入</t>
  </si>
  <si>
    <t>上年结余收入</t>
  </si>
  <si>
    <t>调入资金</t>
  </si>
</sst>
</file>

<file path=xl/styles.xml><?xml version="1.0" encoding="utf-8"?>
<styleSheet xmlns="http://schemas.openxmlformats.org/spreadsheetml/2006/main">
  <numFmts count="8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quot;\&quot;#,##0.00;[Red]&quot;\&quot;\-#,##0.00"/>
    <numFmt numFmtId="178" formatCode="_-* #,##0.00_-;\-* #,##0.00_-;_-* &quot;-&quot;??_-;_-@_-"/>
    <numFmt numFmtId="179" formatCode="[Blue]#,##0_);[Blue]\(#,##0\)"/>
    <numFmt numFmtId="180" formatCode="_-#,##0%_-;\(#,##0%\);_-\ &quot;-&quot;_-"/>
    <numFmt numFmtId="181" formatCode="#,##0.000000"/>
    <numFmt numFmtId="182" formatCode="#,##0_);[Blue]\(#,##0\)"/>
    <numFmt numFmtId="183" formatCode="0.0%"/>
    <numFmt numFmtId="184" formatCode="0.0%;\(0.0%\)"/>
    <numFmt numFmtId="185" formatCode="_-* #,##0_-;\-* #,##0_-;_-* &quot;-&quot;_-;_-@_-"/>
    <numFmt numFmtId="186" formatCode="_-* #,##0.0000000000_-;\-* #,##0.0000000000_-;_-* &quot;-&quot;??_-;_-@_-"/>
    <numFmt numFmtId="187" formatCode="_(&quot;$&quot;* #,##0.00_);_(&quot;$&quot;* \(#,##0.00\);_(&quot;$&quot;* &quot;-&quot;??_);_(@_)"/>
    <numFmt numFmtId="188" formatCode="[Blue]0.0%;[Blue]\(0.0%\)"/>
    <numFmt numFmtId="189" formatCode="&quot;$&quot;#,##0;[Red]&quot;$&quot;&quot;$&quot;&quot;$&quot;&quot;$&quot;&quot;$&quot;&quot;$&quot;&quot;$&quot;\-#,##0"/>
    <numFmt numFmtId="190" formatCode="[Red]0.0%;[Red]\(0.0%\)"/>
    <numFmt numFmtId="191" formatCode="#,##0.0_);\(#,##0.0\)"/>
    <numFmt numFmtId="192" formatCode="mmm/dd/yyyy;_-\ &quot;N/A&quot;_-;_-\ &quot;-&quot;_-"/>
    <numFmt numFmtId="193" formatCode="#,##0.00&quot;￥&quot;;\-#,##0.00&quot;￥&quot;"/>
    <numFmt numFmtId="194" formatCode="mmm/yyyy;_-\ &quot;N/A&quot;_-;_-\ &quot;-&quot;_-"/>
    <numFmt numFmtId="195" formatCode="_-#,###,_-;\(#,###,\);_-\ \ &quot;-&quot;_-;_-@_-"/>
    <numFmt numFmtId="196" formatCode="_-#,###.00,_-;\(#,###.00,\);_-\ \ &quot;-&quot;_-;_-@_-"/>
    <numFmt numFmtId="197" formatCode="_-&quot;$&quot;\ * #,##0_-;_-&quot;$&quot;\ * #,##0\-;_-&quot;$&quot;\ * &quot;-&quot;_-;_-@_-"/>
    <numFmt numFmtId="198" formatCode="&quot;?#,##0;\(&quot;?#,##0\)"/>
    <numFmt numFmtId="199" formatCode="yyyy/m/d;@"/>
    <numFmt numFmtId="200" formatCode="_-#0&quot;.&quot;0,_-;\(#0&quot;.&quot;0,\);_-\ \ &quot;-&quot;_-;_-@_-"/>
    <numFmt numFmtId="201" formatCode="_-#0&quot;.&quot;0000_-;\(#0&quot;.&quot;0000\);_-\ \ &quot;-&quot;_-;_-@_-"/>
    <numFmt numFmtId="202" formatCode="&quot;$&quot;#,##0;\-&quot;$&quot;#,##0"/>
    <numFmt numFmtId="203" formatCode="_-* #,##0&quot;￥&quot;_-;\-* #,##0&quot;￥&quot;_-;_-* &quot;-&quot;&quot;￥&quot;_-;_-@_-"/>
    <numFmt numFmtId="204" formatCode="_-#,##0_-;\(#,##0\);_-\ \ &quot;-&quot;_-;_-@_-"/>
    <numFmt numFmtId="205" formatCode="_-#,##0.00_-;\(#,##0.00\);_-\ \ &quot;-&quot;_-;_-@_-"/>
    <numFmt numFmtId="206" formatCode="\(#,##0\)\ "/>
    <numFmt numFmtId="207" formatCode="\ \ @"/>
    <numFmt numFmtId="208" formatCode="\$#,##0.00;\(\$#,##0.00\)"/>
    <numFmt numFmtId="209" formatCode="\$#,##0;\(\$#,##0\)"/>
    <numFmt numFmtId="210" formatCode="&quot;$&quot;#,##0_);[Red]\(&quot;$&quot;#,##0\)"/>
    <numFmt numFmtId="211" formatCode="&quot;$&quot;#,##0_);\(&quot;$&quot;#,##0\)"/>
    <numFmt numFmtId="212" formatCode="_([$€-2]* #,##0.00_);_([$€-2]* \(#,##0.00\);_([$€-2]* &quot;-&quot;??_)"/>
    <numFmt numFmtId="213" formatCode="#,##0;[Red]\(#,##0\)"/>
    <numFmt numFmtId="214" formatCode="&quot;$&quot;#,##0.00_);\(&quot;$&quot;#,##0.00\)"/>
    <numFmt numFmtId="215" formatCode="0.000%"/>
    <numFmt numFmtId="216" formatCode="#,##0;\-#,##0;&quot;-&quot;"/>
    <numFmt numFmtId="217" formatCode="&quot;$&quot;\ #,##0.00_-;[Red]&quot;$&quot;\ #,##0.00\-"/>
    <numFmt numFmtId="218" formatCode="#,##0;\(#,##0\)"/>
    <numFmt numFmtId="219" formatCode="_(&quot;$&quot;* #,##0_);_(&quot;$&quot;* \(#,##0\);_(&quot;$&quot;* &quot;-&quot;_);_(@_)"/>
    <numFmt numFmtId="220" formatCode="&quot;\&quot;#,##0;&quot;\&quot;\-#,##0"/>
    <numFmt numFmtId="221" formatCode="_-* #,##0.00&quot;￥&quot;_-;\-* #,##0.00&quot;￥&quot;_-;_-* &quot;-&quot;??&quot;￥&quot;_-;_-@_-"/>
    <numFmt numFmtId="222" formatCode="&quot;$&quot;#,##0.00_);[Red]\(&quot;$&quot;#,##0.00\)"/>
    <numFmt numFmtId="223" formatCode="0%;\(0%\)"/>
    <numFmt numFmtId="224" formatCode="#\ ??/??"/>
    <numFmt numFmtId="225" formatCode="#,##0_);\(#,##0_)"/>
    <numFmt numFmtId="226" formatCode="_(* #,##0.0,_);_(* \(#,##0.0,\);_(* &quot;-&quot;_);_(@_)"/>
    <numFmt numFmtId="227" formatCode="yy\.mm\.dd"/>
    <numFmt numFmtId="228" formatCode="_ &quot;\&quot;* #,##0_ ;_ &quot;\&quot;* \-#,##0_ ;_ &quot;\&quot;* &quot;-&quot;_ ;_ @_ "/>
    <numFmt numFmtId="229" formatCode="_ &quot;\&quot;* #,##0.00_ ;_ &quot;\&quot;* \-#,##0.00_ ;_ &quot;\&quot;* &quot;-&quot;??_ ;_ @_ "/>
    <numFmt numFmtId="230" formatCode="_-* #,##0_$_-;\-* #,##0_$_-;_-* &quot;-&quot;_$_-;_-@_-"/>
    <numFmt numFmtId="231" formatCode="_-* #,##0.00_$_-;\-* #,##0.00_$_-;_-* &quot;-&quot;??_$_-;_-@_-"/>
    <numFmt numFmtId="232" formatCode="_-* #,##0&quot;$&quot;_-;\-* #,##0&quot;$&quot;_-;_-* &quot;-&quot;&quot;$&quot;_-;_-@_-"/>
    <numFmt numFmtId="233" formatCode="_-* #,##0.00&quot;$&quot;_-;\-* #,##0.00&quot;$&quot;_-;_-* &quot;-&quot;??&quot;$&quot;_-;_-@_-"/>
    <numFmt numFmtId="234" formatCode="_-&quot;$&quot;* #,##0.00_-;\-&quot;$&quot;* #,##0.00_-;_-&quot;$&quot;* &quot;-&quot;??_-;_-@_-"/>
    <numFmt numFmtId="235" formatCode="&quot;$&quot;#,##0.00_);[Red]&quot;\&quot;&quot;\&quot;&quot;\&quot;&quot;\&quot;&quot;\&quot;&quot;\&quot;&quot;\&quot;&quot;\&quot;&quot;\&quot;&quot;\&quot;&quot;\&quot;&quot;\&quot;&quot;\&quot;&quot;\&quot;&quot;\&quot;&quot;\&quot;&quot;\&quot;&quot;\&quot;&quot;\&quot;&quot;\&quot;&quot;\&quot;&quot;\&quot;&quot;\&quot;\(&quot;$&quot;#,##0.00&quot;\&quot;&quot;\&quot;&quot;\&quot;&quot;\&quot;&quot;\&quot;&quot;\&quot;&quot;\&quot;&quot;\&quot;&quot;\&quot;&quot;\&quot;&quot;\&quot;&quot;\&quot;&quot;\&quot;&quot;\&quot;&quot;\&quot;&quot;\&quot;&quot;\&quot;&quot;\&quot;&quot;\&quot;&quot;\&quot;&quot;\&quot;&quot;\&quot;&quot;\&quot;\)"/>
    <numFmt numFmtId="236" formatCode="0.0"/>
    <numFmt numFmtId="237" formatCode="#,##0_ "/>
    <numFmt numFmtId="238" formatCode="0_ "/>
    <numFmt numFmtId="239" formatCode="0.00_ "/>
    <numFmt numFmtId="240" formatCode="0_);[Red]\(0\)"/>
    <numFmt numFmtId="241" formatCode="#,##0.00_);[Red]\(#,##0.00\)"/>
    <numFmt numFmtId="242" formatCode="#,##0.00_ ;[Red]\-#,##0.00\ "/>
    <numFmt numFmtId="243" formatCode="#,##0_ ;[Red]\-#,##0\ "/>
    <numFmt numFmtId="244" formatCode="#,##0.00_ "/>
    <numFmt numFmtId="245" formatCode="0;[Red]0"/>
  </numFmts>
  <fonts count="144">
    <font>
      <sz val="11"/>
      <color indexed="8"/>
      <name val="宋体"/>
      <family val="0"/>
    </font>
    <font>
      <sz val="11"/>
      <name val="宋体"/>
      <family val="0"/>
    </font>
    <font>
      <sz val="11"/>
      <color indexed="8"/>
      <name val="黑体"/>
      <family val="3"/>
    </font>
    <font>
      <b/>
      <sz val="16"/>
      <name val="黑体"/>
      <family val="3"/>
    </font>
    <font>
      <sz val="12"/>
      <name val="黑体"/>
      <family val="3"/>
    </font>
    <font>
      <sz val="12"/>
      <name val="楷体"/>
      <family val="3"/>
    </font>
    <font>
      <b/>
      <sz val="12"/>
      <name val="黑体"/>
      <family val="3"/>
    </font>
    <font>
      <b/>
      <sz val="11"/>
      <name val="黑体"/>
      <family val="3"/>
    </font>
    <font>
      <b/>
      <sz val="10"/>
      <name val="黑体"/>
      <family val="3"/>
    </font>
    <font>
      <b/>
      <sz val="9"/>
      <name val="黑体"/>
      <family val="3"/>
    </font>
    <font>
      <sz val="11"/>
      <name val="楷体"/>
      <family val="3"/>
    </font>
    <font>
      <b/>
      <sz val="11"/>
      <name val="楷体"/>
      <family val="3"/>
    </font>
    <font>
      <sz val="10"/>
      <name val="楷体"/>
      <family val="3"/>
    </font>
    <font>
      <sz val="12"/>
      <name val="宋体"/>
      <family val="0"/>
    </font>
    <font>
      <b/>
      <sz val="12"/>
      <name val="宋体"/>
      <family val="0"/>
    </font>
    <font>
      <sz val="10"/>
      <color indexed="8"/>
      <name val="宋体"/>
      <family val="0"/>
    </font>
    <font>
      <sz val="10"/>
      <color indexed="8"/>
      <name val="楷体"/>
      <family val="3"/>
    </font>
    <font>
      <sz val="9"/>
      <color indexed="8"/>
      <name val="楷体"/>
      <family val="3"/>
    </font>
    <font>
      <sz val="18"/>
      <color indexed="8"/>
      <name val="黑体"/>
      <family val="3"/>
    </font>
    <font>
      <b/>
      <sz val="11"/>
      <color indexed="8"/>
      <name val="宋体"/>
      <family val="0"/>
    </font>
    <font>
      <b/>
      <sz val="10"/>
      <color indexed="8"/>
      <name val="楷体"/>
      <family val="3"/>
    </font>
    <font>
      <b/>
      <sz val="11"/>
      <color indexed="8"/>
      <name val="楷体"/>
      <family val="3"/>
    </font>
    <font>
      <b/>
      <sz val="10"/>
      <name val="楷体"/>
      <family val="3"/>
    </font>
    <font>
      <b/>
      <sz val="8"/>
      <name val="楷体"/>
      <family val="3"/>
    </font>
    <font>
      <sz val="8"/>
      <name val="楷体"/>
      <family val="3"/>
    </font>
    <font>
      <b/>
      <sz val="9"/>
      <color indexed="8"/>
      <name val="楷体"/>
      <family val="3"/>
    </font>
    <font>
      <b/>
      <sz val="9"/>
      <name val="楷体"/>
      <family val="3"/>
    </font>
    <font>
      <sz val="9"/>
      <name val="楷体"/>
      <family val="3"/>
    </font>
    <font>
      <b/>
      <sz val="10"/>
      <color indexed="8"/>
      <name val="宋体"/>
      <family val="0"/>
    </font>
    <font>
      <b/>
      <sz val="11"/>
      <color indexed="8"/>
      <name val="黑体"/>
      <family val="3"/>
    </font>
    <font>
      <sz val="16"/>
      <color indexed="8"/>
      <name val="黑体"/>
      <family val="3"/>
    </font>
    <font>
      <sz val="11"/>
      <color indexed="8"/>
      <name val="楷体"/>
      <family val="3"/>
    </font>
    <font>
      <b/>
      <sz val="12"/>
      <color indexed="8"/>
      <name val="黑体"/>
      <family val="3"/>
    </font>
    <font>
      <sz val="12"/>
      <color indexed="8"/>
      <name val="楷体"/>
      <family val="3"/>
    </font>
    <font>
      <sz val="12"/>
      <color indexed="8"/>
      <name val="宋体"/>
      <family val="0"/>
    </font>
    <font>
      <b/>
      <sz val="12"/>
      <color indexed="8"/>
      <name val="宋体"/>
      <family val="0"/>
    </font>
    <font>
      <sz val="11"/>
      <name val="仿宋_GB2312"/>
      <family val="3"/>
    </font>
    <font>
      <b/>
      <sz val="12"/>
      <name val="楷体"/>
      <family val="3"/>
    </font>
    <font>
      <b/>
      <sz val="12"/>
      <color indexed="8"/>
      <name val="楷体"/>
      <family val="3"/>
    </font>
    <font>
      <sz val="10"/>
      <name val="Arial"/>
      <family val="2"/>
    </font>
    <font>
      <sz val="10"/>
      <name val="宋体"/>
      <family val="0"/>
    </font>
    <font>
      <b/>
      <sz val="10"/>
      <color indexed="10"/>
      <name val="Arial"/>
      <family val="2"/>
    </font>
    <font>
      <b/>
      <sz val="10"/>
      <color indexed="8"/>
      <name val="Arial"/>
      <family val="2"/>
    </font>
    <font>
      <sz val="20"/>
      <color indexed="8"/>
      <name val="方正小标宋_GBK"/>
      <family val="0"/>
    </font>
    <font>
      <sz val="20"/>
      <name val="方正小标宋_GBK"/>
      <family val="0"/>
    </font>
    <font>
      <sz val="12"/>
      <color indexed="8"/>
      <name val="黑体"/>
      <family val="3"/>
    </font>
    <font>
      <sz val="11"/>
      <name val="黑体"/>
      <family val="3"/>
    </font>
    <font>
      <sz val="12"/>
      <color indexed="10"/>
      <name val="楷体"/>
      <family val="3"/>
    </font>
    <font>
      <sz val="11"/>
      <color indexed="9"/>
      <name val="楷体"/>
      <family val="3"/>
    </font>
    <font>
      <sz val="11"/>
      <color indexed="10"/>
      <name val="宋体"/>
      <family val="0"/>
    </font>
    <font>
      <sz val="10"/>
      <color indexed="9"/>
      <name val="楷体"/>
      <family val="3"/>
    </font>
    <font>
      <b/>
      <sz val="10"/>
      <name val="宋体"/>
      <family val="0"/>
    </font>
    <font>
      <b/>
      <sz val="11"/>
      <name val="宋体"/>
      <family val="0"/>
    </font>
    <font>
      <b/>
      <sz val="10"/>
      <color indexed="9"/>
      <name val="楷体"/>
      <family val="3"/>
    </font>
    <font>
      <sz val="11"/>
      <color indexed="62"/>
      <name val="宋体"/>
      <family val="0"/>
    </font>
    <font>
      <sz val="12"/>
      <name val="Times New Roman"/>
      <family val="1"/>
    </font>
    <font>
      <sz val="8"/>
      <name val="Times New Roman"/>
      <family val="1"/>
    </font>
    <font>
      <u val="single"/>
      <sz val="11"/>
      <color indexed="20"/>
      <name val="宋体"/>
      <family val="0"/>
    </font>
    <font>
      <sz val="10"/>
      <color indexed="8"/>
      <name val="Arial"/>
      <family val="2"/>
    </font>
    <font>
      <b/>
      <sz val="10"/>
      <name val="Arial"/>
      <family val="2"/>
    </font>
    <font>
      <b/>
      <sz val="11"/>
      <color indexed="9"/>
      <name val="宋体"/>
      <family val="0"/>
    </font>
    <font>
      <sz val="11"/>
      <color indexed="9"/>
      <name val="宋体"/>
      <family val="0"/>
    </font>
    <font>
      <sz val="11"/>
      <color indexed="63"/>
      <name val="Calibri"/>
      <family val="2"/>
    </font>
    <font>
      <b/>
      <sz val="12"/>
      <name val="MS Sans Serif"/>
      <family val="2"/>
    </font>
    <font>
      <sz val="10"/>
      <color indexed="8"/>
      <name val="MS Sans Serif"/>
      <family val="2"/>
    </font>
    <font>
      <b/>
      <sz val="11"/>
      <color indexed="63"/>
      <name val="宋体"/>
      <family val="0"/>
    </font>
    <font>
      <b/>
      <sz val="11"/>
      <color indexed="56"/>
      <name val="宋体"/>
      <family val="0"/>
    </font>
    <font>
      <b/>
      <sz val="11"/>
      <color indexed="52"/>
      <name val="宋体"/>
      <family val="0"/>
    </font>
    <font>
      <sz val="10"/>
      <name val="Geneva"/>
      <family val="2"/>
    </font>
    <font>
      <sz val="9"/>
      <name val="Times New Roman"/>
      <family val="1"/>
    </font>
    <font>
      <b/>
      <sz val="18"/>
      <color indexed="56"/>
      <name val="宋体"/>
      <family val="0"/>
    </font>
    <font>
      <sz val="12"/>
      <color indexed="20"/>
      <name val="楷体_GB2312"/>
      <family val="0"/>
    </font>
    <font>
      <sz val="8"/>
      <color indexed="16"/>
      <name val="Century Schoolbook"/>
      <family val="2"/>
    </font>
    <font>
      <sz val="12"/>
      <name val="????"/>
      <family val="2"/>
    </font>
    <font>
      <u val="single"/>
      <sz val="11"/>
      <color indexed="12"/>
      <name val="宋体"/>
      <family val="0"/>
    </font>
    <font>
      <sz val="12"/>
      <color indexed="9"/>
      <name val="宋体"/>
      <family val="0"/>
    </font>
    <font>
      <sz val="11"/>
      <color indexed="12"/>
      <name val="Times New Roman"/>
      <family val="1"/>
    </font>
    <font>
      <b/>
      <sz val="13"/>
      <color indexed="56"/>
      <name val="宋体"/>
      <family val="0"/>
    </font>
    <font>
      <i/>
      <sz val="9"/>
      <name val="Times New Roman"/>
      <family val="1"/>
    </font>
    <font>
      <i/>
      <sz val="11"/>
      <color indexed="23"/>
      <name val="宋体"/>
      <family val="0"/>
    </font>
    <font>
      <sz val="10"/>
      <name val="Helv"/>
      <family val="2"/>
    </font>
    <font>
      <b/>
      <sz val="11"/>
      <name val="Helv"/>
      <family val="2"/>
    </font>
    <font>
      <sz val="10"/>
      <color indexed="16"/>
      <name val="MS Serif"/>
      <family val="1"/>
    </font>
    <font>
      <sz val="11"/>
      <color indexed="20"/>
      <name val="宋体"/>
      <family val="0"/>
    </font>
    <font>
      <b/>
      <sz val="15"/>
      <color indexed="56"/>
      <name val="宋体"/>
      <family val="0"/>
    </font>
    <font>
      <sz val="10.5"/>
      <color indexed="20"/>
      <name val="宋体"/>
      <family val="0"/>
    </font>
    <font>
      <sz val="11"/>
      <color indexed="52"/>
      <name val="宋体"/>
      <family val="0"/>
    </font>
    <font>
      <sz val="11"/>
      <color indexed="17"/>
      <name val="宋体"/>
      <family val="0"/>
    </font>
    <font>
      <sz val="11"/>
      <color indexed="60"/>
      <name val="宋体"/>
      <family val="0"/>
    </font>
    <font>
      <b/>
      <sz val="11"/>
      <color indexed="16"/>
      <name val="Times New Roman"/>
      <family val="1"/>
    </font>
    <font>
      <sz val="8"/>
      <name val="Arial"/>
      <family val="2"/>
    </font>
    <font>
      <sz val="12"/>
      <name val="Calibri"/>
      <family val="2"/>
    </font>
    <font>
      <sz val="10"/>
      <name val="Times New Roman"/>
      <family val="1"/>
    </font>
    <font>
      <sz val="12"/>
      <name val="MS Sans Serif"/>
      <family val="2"/>
    </font>
    <font>
      <b/>
      <sz val="8"/>
      <color indexed="8"/>
      <name val="Helv"/>
      <family val="2"/>
    </font>
    <font>
      <u val="single"/>
      <sz val="10"/>
      <color indexed="36"/>
      <name val="Arial"/>
      <family val="2"/>
    </font>
    <font>
      <sz val="12"/>
      <color indexed="9"/>
      <name val="Helv"/>
      <family val="2"/>
    </font>
    <font>
      <b/>
      <i/>
      <sz val="12"/>
      <name val="Times New Roman"/>
      <family val="1"/>
    </font>
    <font>
      <u val="single"/>
      <sz val="10"/>
      <color indexed="14"/>
      <name val="MS Sans Serif"/>
      <family val="2"/>
    </font>
    <font>
      <b/>
      <sz val="10"/>
      <name val="Helv"/>
      <family val="2"/>
    </font>
    <font>
      <b/>
      <sz val="8"/>
      <name val="Arial"/>
      <family val="2"/>
    </font>
    <font>
      <u val="singleAccounting"/>
      <vertAlign val="subscript"/>
      <sz val="10"/>
      <name val="Times New Roman"/>
      <family val="1"/>
    </font>
    <font>
      <b/>
      <sz val="10"/>
      <name val="MS Sans Serif"/>
      <family val="2"/>
    </font>
    <font>
      <sz val="12"/>
      <color indexed="20"/>
      <name val="宋体"/>
      <family val="0"/>
    </font>
    <font>
      <sz val="10"/>
      <name val="Tms Rmn"/>
      <family val="1"/>
    </font>
    <font>
      <sz val="12"/>
      <name val="Helv"/>
      <family val="2"/>
    </font>
    <font>
      <sz val="10"/>
      <name val="MS Sans Serif"/>
      <family val="2"/>
    </font>
    <font>
      <sz val="12"/>
      <color indexed="17"/>
      <name val="楷体_GB2312"/>
      <family val="0"/>
    </font>
    <font>
      <b/>
      <sz val="12"/>
      <name val="Helv"/>
      <family val="2"/>
    </font>
    <font>
      <b/>
      <sz val="12"/>
      <name val="Arial"/>
      <family val="2"/>
    </font>
    <font>
      <b/>
      <sz val="10"/>
      <name val="Tms Rmn"/>
      <family val="1"/>
    </font>
    <font>
      <b/>
      <sz val="13"/>
      <name val="Tms Rmn"/>
      <family val="1"/>
    </font>
    <font>
      <b/>
      <sz val="9"/>
      <name val="Times New Roman"/>
      <family val="1"/>
    </font>
    <font>
      <b/>
      <sz val="14"/>
      <name val="楷体"/>
      <family val="3"/>
    </font>
    <font>
      <u val="single"/>
      <sz val="10"/>
      <color indexed="12"/>
      <name val="Arial"/>
      <family val="2"/>
    </font>
    <font>
      <sz val="12"/>
      <color indexed="17"/>
      <name val="宋体"/>
      <family val="0"/>
    </font>
    <font>
      <b/>
      <sz val="13"/>
      <name val="Times New Roman"/>
      <family val="1"/>
    </font>
    <font>
      <sz val="10"/>
      <name val="Courier"/>
      <family val="3"/>
    </font>
    <font>
      <sz val="18"/>
      <name val="Times New Roman"/>
      <family val="1"/>
    </font>
    <font>
      <sz val="10"/>
      <name val="MS Serif"/>
      <family val="1"/>
    </font>
    <font>
      <i/>
      <sz val="12"/>
      <name val="Times New Roman"/>
      <family val="1"/>
    </font>
    <font>
      <sz val="11"/>
      <name val="Times New Roman"/>
      <family val="1"/>
    </font>
    <font>
      <b/>
      <i/>
      <sz val="10"/>
      <name val="Times New Roman"/>
      <family val="1"/>
    </font>
    <font>
      <sz val="7"/>
      <name val="Small Fonts"/>
      <family val="2"/>
    </font>
    <font>
      <sz val="11"/>
      <color indexed="8"/>
      <name val="Times New Roman"/>
      <family val="1"/>
    </font>
    <font>
      <b/>
      <sz val="18"/>
      <color indexed="62"/>
      <name val="宋体"/>
      <family val="0"/>
    </font>
    <font>
      <sz val="12"/>
      <color indexed="16"/>
      <name val="宋体"/>
      <family val="0"/>
    </font>
    <font>
      <sz val="10"/>
      <color indexed="20"/>
      <name val="宋体"/>
      <family val="0"/>
    </font>
    <font>
      <sz val="11"/>
      <name val="돋움"/>
      <family val="0"/>
    </font>
    <font>
      <sz val="10"/>
      <color indexed="8"/>
      <name val="Tahoma"/>
      <family val="2"/>
    </font>
    <font>
      <u val="single"/>
      <sz val="10"/>
      <color indexed="12"/>
      <name val="MS Sans Serif"/>
      <family val="2"/>
    </font>
    <font>
      <u val="single"/>
      <sz val="12"/>
      <color indexed="12"/>
      <name val="宋体"/>
      <family val="0"/>
    </font>
    <font>
      <b/>
      <sz val="9"/>
      <name val="Arial"/>
      <family val="2"/>
    </font>
    <font>
      <sz val="10.5"/>
      <color indexed="17"/>
      <name val="宋体"/>
      <family val="0"/>
    </font>
    <font>
      <sz val="10"/>
      <color indexed="17"/>
      <name val="宋体"/>
      <family val="0"/>
    </font>
    <font>
      <u val="single"/>
      <sz val="12"/>
      <color indexed="36"/>
      <name val="宋体"/>
      <family val="0"/>
    </font>
    <font>
      <sz val="12"/>
      <name val="官帕眉"/>
      <family val="0"/>
    </font>
    <font>
      <sz val="12"/>
      <name val="Courier"/>
      <family val="3"/>
    </font>
    <font>
      <sz val="16"/>
      <name val="黑体"/>
      <family val="3"/>
    </font>
    <font>
      <sz val="9"/>
      <name val="宋体"/>
      <family val="0"/>
    </font>
    <font>
      <b/>
      <sz val="9"/>
      <name val="Tahoma"/>
      <family val="2"/>
    </font>
    <font>
      <sz val="9"/>
      <name val="Tahoma"/>
      <family val="2"/>
    </font>
    <font>
      <b/>
      <sz val="9"/>
      <name val="宋体"/>
      <family val="0"/>
    </font>
    <font>
      <b/>
      <sz val="8"/>
      <name val="宋体"/>
      <family val="2"/>
    </font>
  </fonts>
  <fills count="3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11"/>
        <bgColor indexed="64"/>
      </patternFill>
    </fill>
    <fill>
      <patternFill patternType="solid">
        <fgColor indexed="45"/>
        <bgColor indexed="64"/>
      </patternFill>
    </fill>
    <fill>
      <patternFill patternType="solid">
        <fgColor indexed="5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46"/>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9"/>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
      <patternFill patternType="solid">
        <fgColor indexed="12"/>
        <bgColor indexed="64"/>
      </patternFill>
    </fill>
    <fill>
      <patternFill patternType="solid">
        <fgColor indexed="15"/>
        <bgColor indexed="64"/>
      </patternFill>
    </fill>
    <fill>
      <patternFill patternType="lightUp">
        <fgColor indexed="9"/>
        <bgColor indexed="22"/>
      </patternFill>
    </fill>
    <fill>
      <patternFill patternType="solid">
        <fgColor indexed="54"/>
        <bgColor indexed="64"/>
      </patternFill>
    </fill>
    <fill>
      <patternFill patternType="gray0625"/>
    </fill>
    <fill>
      <patternFill patternType="solid">
        <fgColor indexed="25"/>
        <bgColor indexed="64"/>
      </patternFill>
    </fill>
    <fill>
      <patternFill patternType="lightUp">
        <fgColor indexed="9"/>
        <bgColor indexed="55"/>
      </patternFill>
    </fill>
    <fill>
      <patternFill patternType="mediumGray">
        <fgColor indexed="22"/>
      </patternFill>
    </fill>
    <fill>
      <patternFill patternType="lightUp">
        <fgColor indexed="9"/>
        <bgColor indexed="29"/>
      </patternFill>
    </fill>
    <fill>
      <patternFill patternType="solid">
        <fgColor indexed="8"/>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right style="thin"/>
      <top/>
      <bottom/>
    </border>
    <border>
      <left style="thin"/>
      <right style="thin"/>
      <top style="thin"/>
      <bottom style="thin"/>
    </border>
    <border>
      <left style="thin"/>
      <right style="thin"/>
      <top style="thin"/>
      <bottom/>
    </border>
    <border>
      <left style="medium">
        <color indexed="8"/>
      </left>
      <right style="medium">
        <color indexed="8"/>
      </right>
      <top style="medium">
        <color indexed="8"/>
      </top>
      <bottom style="medium">
        <color indexed="8"/>
      </bottom>
    </border>
    <border>
      <left/>
      <right style="thin"/>
      <top/>
      <bottom style="thin"/>
    </border>
    <border>
      <left style="thin"/>
      <right style="thin"/>
      <top/>
      <bottom/>
    </border>
    <border>
      <left/>
      <right/>
      <top style="medium"/>
      <bottom style="medium"/>
    </border>
    <border>
      <left/>
      <right/>
      <top/>
      <bottom style="medium"/>
    </border>
    <border>
      <left/>
      <right/>
      <top/>
      <bottom style="thin"/>
    </border>
    <border>
      <left/>
      <right/>
      <top style="thin"/>
      <bottom style="thin"/>
    </border>
    <border>
      <left/>
      <right/>
      <top style="thin"/>
      <bottom style="double"/>
    </border>
    <border>
      <left style="thin"/>
      <right style="thin"/>
      <top/>
      <bottom style="thin"/>
    </border>
    <border>
      <left style="hair"/>
      <right style="hair"/>
      <top style="hair"/>
      <bottom style="hair"/>
    </border>
    <border>
      <left style="thin"/>
      <right/>
      <top style="thin"/>
      <bottom style="thin"/>
    </border>
    <border>
      <left/>
      <right style="thin"/>
      <top style="thin"/>
      <bottom/>
    </border>
    <border>
      <left/>
      <right style="thin"/>
      <top style="thin"/>
      <bottom style="thin"/>
    </border>
    <border>
      <left style="thin"/>
      <right/>
      <top/>
      <bottom/>
    </border>
    <border>
      <left style="thin"/>
      <right/>
      <top/>
      <bottom style="thin"/>
    </border>
    <border>
      <left/>
      <right>
        <color indexed="63"/>
      </right>
      <top/>
      <bottom style="thin"/>
    </border>
    <border>
      <left style="medium"/>
      <right style="medium"/>
      <top style="medium"/>
      <bottom style="medium"/>
    </border>
    <border>
      <left style="medium"/>
      <right style="medium"/>
      <top style="medium"/>
      <bottom/>
    </border>
    <border>
      <left style="medium"/>
      <right style="medium"/>
      <top/>
      <bottom/>
    </border>
    <border>
      <left style="medium"/>
      <right style="medium"/>
      <top/>
      <bottom style="medium"/>
    </border>
    <border>
      <left style="thin"/>
      <right style="thin"/>
      <top style="thin"/>
      <bottom style="medium"/>
    </border>
    <border>
      <left style="thin"/>
      <right>
        <color indexed="63"/>
      </right>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3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59" fillId="0" borderId="0" applyNumberFormat="0" applyFill="0">
      <alignment/>
      <protection/>
    </xf>
    <xf numFmtId="0" fontId="54" fillId="3" borderId="1" applyNumberFormat="0" applyAlignment="0" applyProtection="0"/>
    <xf numFmtId="178" fontId="0" fillId="0" borderId="0" applyFont="0" applyFill="0" applyBorder="0" applyAlignment="0" applyProtection="0"/>
    <xf numFmtId="44" fontId="0" fillId="0" borderId="0" applyFont="0" applyFill="0" applyBorder="0" applyAlignment="0" applyProtection="0"/>
    <xf numFmtId="0" fontId="64" fillId="0" borderId="0">
      <alignment/>
      <protection/>
    </xf>
    <xf numFmtId="0" fontId="56" fillId="0" borderId="0">
      <alignment horizontal="center" wrapText="1"/>
      <protection locked="0"/>
    </xf>
    <xf numFmtId="0" fontId="34" fillId="4" borderId="0" applyNumberFormat="0" applyBorder="0" applyAlignment="0" applyProtection="0"/>
    <xf numFmtId="41" fontId="0" fillId="0" borderId="0" applyFont="0" applyFill="0" applyBorder="0" applyAlignment="0" applyProtection="0"/>
    <xf numFmtId="0" fontId="0" fillId="5" borderId="0" applyNumberFormat="0" applyBorder="0" applyAlignment="0" applyProtection="0"/>
    <xf numFmtId="184" fontId="39" fillId="0" borderId="0" applyFill="0" applyBorder="0" applyAlignment="0">
      <protection/>
    </xf>
    <xf numFmtId="185" fontId="0" fillId="0" borderId="0" applyFont="0" applyFill="0" applyBorder="0" applyAlignment="0" applyProtection="0"/>
    <xf numFmtId="0" fontId="13" fillId="0" borderId="0">
      <alignment/>
      <protection/>
    </xf>
    <xf numFmtId="0" fontId="67" fillId="4" borderId="1" applyNumberFormat="0" applyAlignment="0" applyProtection="0"/>
    <xf numFmtId="0" fontId="83" fillId="6" borderId="0" applyNumberFormat="0" applyBorder="0" applyAlignment="0" applyProtection="0"/>
    <xf numFmtId="43" fontId="0" fillId="0" borderId="0" applyFont="0" applyFill="0" applyBorder="0" applyAlignment="0" applyProtection="0"/>
    <xf numFmtId="0" fontId="74" fillId="0" borderId="0" applyNumberFormat="0" applyFill="0" applyBorder="0" applyAlignment="0" applyProtection="0"/>
    <xf numFmtId="0" fontId="76" fillId="0" borderId="0" applyNumberFormat="0" applyFill="0" applyBorder="0" applyAlignment="0">
      <protection locked="0"/>
    </xf>
    <xf numFmtId="0" fontId="75" fillId="7" borderId="0" applyNumberFormat="0" applyBorder="0" applyAlignment="0" applyProtection="0"/>
    <xf numFmtId="0" fontId="61" fillId="5" borderId="0" applyNumberFormat="0" applyBorder="0" applyAlignment="0" applyProtection="0"/>
    <xf numFmtId="9" fontId="0" fillId="0" borderId="0" applyFont="0" applyFill="0" applyBorder="0" applyAlignment="0" applyProtection="0"/>
    <xf numFmtId="0" fontId="73" fillId="0" borderId="0">
      <alignment/>
      <protection/>
    </xf>
    <xf numFmtId="0" fontId="57" fillId="0" borderId="0" applyNumberFormat="0" applyFill="0" applyBorder="0" applyAlignment="0" applyProtection="0"/>
    <xf numFmtId="0" fontId="73" fillId="0" borderId="0">
      <alignment/>
      <protection/>
    </xf>
    <xf numFmtId="0" fontId="55" fillId="0" borderId="0">
      <alignment/>
      <protection/>
    </xf>
    <xf numFmtId="0" fontId="0" fillId="8" borderId="2" applyNumberFormat="0" applyFont="0" applyAlignment="0" applyProtection="0"/>
    <xf numFmtId="0" fontId="61" fillId="9" borderId="0" applyNumberFormat="0" applyBorder="0" applyAlignment="0" applyProtection="0"/>
    <xf numFmtId="0" fontId="62" fillId="0" borderId="3">
      <alignment vertical="top" wrapText="1"/>
      <protection/>
    </xf>
    <xf numFmtId="0" fontId="13" fillId="0" borderId="0">
      <alignment vertical="center"/>
      <protection locked="0"/>
    </xf>
    <xf numFmtId="0" fontId="69" fillId="0" borderId="0">
      <alignment horizontal="left"/>
      <protection/>
    </xf>
    <xf numFmtId="0" fontId="82" fillId="0" borderId="0" applyNumberFormat="0" applyAlignment="0">
      <protection/>
    </xf>
    <xf numFmtId="182" fontId="39" fillId="0" borderId="0" applyFill="0" applyBorder="0" applyAlignment="0">
      <protection/>
    </xf>
    <xf numFmtId="0" fontId="61" fillId="9" borderId="0" applyNumberFormat="0" applyBorder="0" applyAlignment="0" applyProtection="0"/>
    <xf numFmtId="9" fontId="0" fillId="0" borderId="0" applyFont="0" applyFill="0" applyBorder="0" applyAlignment="0" applyProtection="0"/>
    <xf numFmtId="0" fontId="71" fillId="6" borderId="0" applyNumberFormat="0" applyBorder="0" applyAlignment="0" applyProtection="0"/>
    <xf numFmtId="0" fontId="66" fillId="0" borderId="0" applyNumberFormat="0" applyFill="0" applyBorder="0" applyAlignment="0" applyProtection="0"/>
    <xf numFmtId="0" fontId="49" fillId="0" borderId="0" applyNumberFormat="0" applyFill="0" applyBorder="0" applyAlignment="0" applyProtection="0"/>
    <xf numFmtId="179" fontId="39" fillId="0" borderId="0" applyFill="0" applyBorder="0" applyAlignment="0">
      <protection/>
    </xf>
    <xf numFmtId="24" fontId="0" fillId="0" borderId="0" applyFont="0" applyFill="0" applyBorder="0" applyAlignment="0" applyProtection="0"/>
    <xf numFmtId="0" fontId="70" fillId="0" borderId="0" applyNumberFormat="0" applyFill="0" applyBorder="0" applyAlignment="0" applyProtection="0"/>
    <xf numFmtId="0" fontId="79" fillId="0" borderId="0" applyNumberFormat="0" applyFill="0" applyBorder="0" applyAlignment="0" applyProtection="0"/>
    <xf numFmtId="0" fontId="80" fillId="0" borderId="0">
      <alignment/>
      <protection/>
    </xf>
    <xf numFmtId="180" fontId="78" fillId="0" borderId="0" applyFill="0" applyBorder="0" applyProtection="0">
      <alignment horizontal="right"/>
    </xf>
    <xf numFmtId="0" fontId="84" fillId="0" borderId="4" applyNumberFormat="0" applyFill="0" applyAlignment="0" applyProtection="0"/>
    <xf numFmtId="186" fontId="0" fillId="0" borderId="0" applyFont="0" applyFill="0" applyBorder="0" applyAlignment="0" applyProtection="0"/>
    <xf numFmtId="9" fontId="0" fillId="0" borderId="0" applyFont="0" applyFill="0" applyBorder="0" applyAlignment="0" applyProtection="0"/>
    <xf numFmtId="0" fontId="77" fillId="0" borderId="5" applyNumberFormat="0" applyFill="0" applyAlignment="0" applyProtection="0"/>
    <xf numFmtId="0" fontId="61" fillId="10" borderId="0" applyNumberFormat="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66" fillId="0" borderId="6" applyNumberFormat="0" applyFill="0" applyAlignment="0" applyProtection="0"/>
    <xf numFmtId="0" fontId="61" fillId="11" borderId="0" applyNumberFormat="0" applyBorder="0" applyAlignment="0" applyProtection="0"/>
    <xf numFmtId="0" fontId="55" fillId="0" borderId="0">
      <alignment/>
      <protection/>
    </xf>
    <xf numFmtId="0" fontId="65" fillId="4" borderId="7" applyNumberFormat="0" applyAlignment="0" applyProtection="0"/>
    <xf numFmtId="0" fontId="67" fillId="4" borderId="1" applyNumberFormat="0" applyAlignment="0" applyProtection="0"/>
    <xf numFmtId="0" fontId="13" fillId="0" borderId="0">
      <alignment/>
      <protection/>
    </xf>
    <xf numFmtId="0" fontId="54" fillId="3" borderId="1" applyNumberFormat="0" applyAlignment="0" applyProtection="0"/>
    <xf numFmtId="0" fontId="0" fillId="12" borderId="0" applyNumberFormat="0" applyBorder="0" applyAlignment="0" applyProtection="0"/>
    <xf numFmtId="0" fontId="60" fillId="7" borderId="8" applyNumberFormat="0" applyAlignment="0" applyProtection="0"/>
    <xf numFmtId="182" fontId="39" fillId="0" borderId="0" applyFill="0" applyBorder="0" applyAlignment="0">
      <protection/>
    </xf>
    <xf numFmtId="0" fontId="0" fillId="3" borderId="0" applyNumberFormat="0" applyBorder="0" applyAlignment="0" applyProtection="0"/>
    <xf numFmtId="0" fontId="39" fillId="0" borderId="0">
      <alignment/>
      <protection locked="0"/>
    </xf>
    <xf numFmtId="176" fontId="0" fillId="0" borderId="0" applyFont="0" applyFill="0" applyBorder="0" applyAlignment="0" applyProtection="0"/>
    <xf numFmtId="0" fontId="61" fillId="13" borderId="0" applyNumberFormat="0" applyBorder="0" applyAlignment="0" applyProtection="0"/>
    <xf numFmtId="0" fontId="55" fillId="0" borderId="0">
      <alignment/>
      <protection/>
    </xf>
    <xf numFmtId="0" fontId="86" fillId="0" borderId="9" applyNumberFormat="0" applyFill="0" applyAlignment="0" applyProtection="0"/>
    <xf numFmtId="0" fontId="19" fillId="0" borderId="10" applyNumberFormat="0" applyFill="0" applyAlignment="0" applyProtection="0"/>
    <xf numFmtId="0" fontId="85" fillId="12" borderId="0" applyNumberFormat="0" applyBorder="0" applyAlignment="0" applyProtection="0"/>
    <xf numFmtId="179" fontId="39" fillId="0" borderId="0" applyFill="0" applyBorder="0" applyAlignment="0">
      <protection/>
    </xf>
    <xf numFmtId="0" fontId="87" fillId="2" borderId="0" applyNumberFormat="0" applyBorder="0" applyAlignment="0" applyProtection="0"/>
    <xf numFmtId="0" fontId="0" fillId="2" borderId="0" applyNumberFormat="0" applyBorder="0" applyAlignment="0" applyProtection="0"/>
    <xf numFmtId="0" fontId="66" fillId="0" borderId="6" applyNumberFormat="0" applyFill="0" applyAlignment="0" applyProtection="0"/>
    <xf numFmtId="0" fontId="88" fillId="14" borderId="0" applyNumberFormat="0" applyBorder="0" applyAlignment="0" applyProtection="0"/>
    <xf numFmtId="0" fontId="0" fillId="15" borderId="0" applyNumberFormat="0" applyBorder="0" applyAlignment="0" applyProtection="0"/>
    <xf numFmtId="0" fontId="61" fillId="16" borderId="0" applyNumberFormat="0" applyBorder="0" applyAlignment="0" applyProtection="0"/>
    <xf numFmtId="179" fontId="39" fillId="0" borderId="0" applyFill="0" applyBorder="0" applyAlignment="0">
      <protection/>
    </xf>
    <xf numFmtId="0" fontId="0" fillId="17" borderId="0" applyNumberFormat="0" applyBorder="0" applyAlignment="0" applyProtection="0"/>
    <xf numFmtId="0" fontId="0" fillId="18" borderId="0" applyNumberFormat="0" applyBorder="0" applyAlignment="0" applyProtection="0"/>
    <xf numFmtId="0" fontId="65" fillId="4" borderId="7" applyNumberFormat="0" applyAlignment="0" applyProtection="0"/>
    <xf numFmtId="183" fontId="0" fillId="0" borderId="0" applyFont="0" applyFill="0" applyBorder="0" applyAlignment="0" applyProtection="0"/>
    <xf numFmtId="0" fontId="89" fillId="19" borderId="11">
      <alignment/>
      <protection/>
    </xf>
    <xf numFmtId="0" fontId="0" fillId="6" borderId="0" applyNumberFormat="0" applyBorder="0" applyAlignment="0" applyProtection="0"/>
    <xf numFmtId="0" fontId="0" fillId="9" borderId="0" applyNumberFormat="0" applyBorder="0" applyAlignment="0" applyProtection="0"/>
    <xf numFmtId="0" fontId="39" fillId="0" borderId="0">
      <alignment/>
      <protection/>
    </xf>
    <xf numFmtId="0" fontId="61" fillId="20" borderId="0" applyNumberFormat="0" applyBorder="0" applyAlignment="0" applyProtection="0"/>
    <xf numFmtId="0" fontId="0" fillId="0" borderId="0" applyNumberFormat="0" applyFont="0" applyFill="0" applyBorder="0" applyAlignment="0" applyProtection="0"/>
    <xf numFmtId="0" fontId="61" fillId="11" borderId="0" applyNumberFormat="0" applyBorder="0" applyAlignment="0" applyProtection="0"/>
    <xf numFmtId="0" fontId="0" fillId="12" borderId="0" applyNumberFormat="0" applyBorder="0" applyAlignment="0" applyProtection="0"/>
    <xf numFmtId="0" fontId="67" fillId="4" borderId="1" applyNumberFormat="0" applyAlignment="0" applyProtection="0"/>
    <xf numFmtId="0" fontId="13" fillId="0" borderId="0">
      <alignment/>
      <protection/>
    </xf>
    <xf numFmtId="0" fontId="13" fillId="0" borderId="0">
      <alignment/>
      <protection/>
    </xf>
    <xf numFmtId="0" fontId="39" fillId="0" borderId="0">
      <alignment/>
      <protection/>
    </xf>
    <xf numFmtId="0" fontId="0" fillId="12" borderId="0" applyNumberFormat="0" applyBorder="0" applyAlignment="0" applyProtection="0"/>
    <xf numFmtId="0" fontId="61" fillId="21" borderId="0" applyNumberFormat="0" applyBorder="0" applyAlignment="0" applyProtection="0"/>
    <xf numFmtId="181" fontId="39" fillId="0" borderId="0">
      <alignment/>
      <protection locked="0"/>
    </xf>
    <xf numFmtId="0" fontId="0" fillId="18" borderId="0" applyNumberFormat="0" applyBorder="0" applyAlignment="0" applyProtection="0"/>
    <xf numFmtId="0" fontId="85" fillId="12"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80" fillId="0" borderId="0">
      <alignment/>
      <protection/>
    </xf>
    <xf numFmtId="0" fontId="55" fillId="0" borderId="0">
      <alignment/>
      <protection/>
    </xf>
    <xf numFmtId="0" fontId="87" fillId="2" borderId="0" applyNumberFormat="0" applyBorder="0" applyAlignment="0" applyProtection="0"/>
    <xf numFmtId="0" fontId="0" fillId="0" borderId="0" applyNumberFormat="0" applyFont="0" applyFill="0" applyBorder="0" applyAlignment="0">
      <protection/>
    </xf>
    <xf numFmtId="181" fontId="39" fillId="0" borderId="0">
      <alignment/>
      <protection locked="0"/>
    </xf>
    <xf numFmtId="0" fontId="0" fillId="23" borderId="0" applyNumberFormat="0" applyBorder="0" applyAlignment="0" applyProtection="0"/>
    <xf numFmtId="0" fontId="61" fillId="24" borderId="0" applyNumberFormat="0" applyBorder="0" applyAlignment="0" applyProtection="0"/>
    <xf numFmtId="38" fontId="0" fillId="0" borderId="0" applyFont="0" applyFill="0" applyBorder="0" applyAlignment="0" applyProtection="0"/>
    <xf numFmtId="9" fontId="0" fillId="0" borderId="0" applyFont="0" applyFill="0" applyBorder="0" applyAlignment="0" applyProtection="0"/>
    <xf numFmtId="49" fontId="92" fillId="0" borderId="0" applyProtection="0">
      <alignment horizontal="left"/>
    </xf>
    <xf numFmtId="0" fontId="39" fillId="0" borderId="0">
      <alignment/>
      <protection/>
    </xf>
    <xf numFmtId="188" fontId="39" fillId="0" borderId="0" applyFill="0" applyBorder="0" applyAlignment="0">
      <protection/>
    </xf>
    <xf numFmtId="0" fontId="39" fillId="0" borderId="0">
      <alignment/>
      <protection/>
    </xf>
    <xf numFmtId="0" fontId="87" fillId="2" borderId="0" applyNumberFormat="0" applyBorder="0" applyAlignment="0" applyProtection="0"/>
    <xf numFmtId="0" fontId="90" fillId="25" borderId="12">
      <alignment/>
      <protection/>
    </xf>
    <xf numFmtId="0" fontId="39" fillId="0" borderId="0">
      <alignment/>
      <protection/>
    </xf>
    <xf numFmtId="177" fontId="0" fillId="0" borderId="0" applyFont="0" applyFill="0" applyBorder="0" applyAlignment="0" applyProtection="0"/>
    <xf numFmtId="0" fontId="13" fillId="0" borderId="0">
      <alignment/>
      <protection/>
    </xf>
    <xf numFmtId="189" fontId="39" fillId="0" borderId="0">
      <alignment/>
      <protection/>
    </xf>
    <xf numFmtId="0" fontId="39" fillId="0" borderId="0">
      <alignment/>
      <protection/>
    </xf>
    <xf numFmtId="0" fontId="39" fillId="0" borderId="0">
      <alignment/>
      <protection/>
    </xf>
    <xf numFmtId="0" fontId="0" fillId="0" borderId="0" applyFont="0" applyFill="0" applyBorder="0" applyAlignment="0" applyProtection="0"/>
    <xf numFmtId="0" fontId="75" fillId="4" borderId="0" applyNumberFormat="0" applyBorder="0" applyAlignment="0" applyProtection="0"/>
    <xf numFmtId="187" fontId="0" fillId="0" borderId="0" applyFont="0" applyFill="0" applyBorder="0" applyAlignment="0" applyProtection="0"/>
    <xf numFmtId="40" fontId="0" fillId="0" borderId="0" applyFont="0" applyFill="0" applyBorder="0" applyAlignment="0" applyProtection="0"/>
    <xf numFmtId="10" fontId="0" fillId="0" borderId="0" applyFont="0" applyFill="0" applyBorder="0" applyAlignment="0" applyProtection="0"/>
    <xf numFmtId="0" fontId="93" fillId="0" borderId="0" applyNumberFormat="0" applyFill="0">
      <alignment horizontal="left" vertical="center"/>
      <protection/>
    </xf>
    <xf numFmtId="0" fontId="49" fillId="0" borderId="0" applyNumberFormat="0" applyFill="0" applyBorder="0" applyAlignment="0" applyProtection="0"/>
    <xf numFmtId="0" fontId="61" fillId="13" borderId="0" applyNumberFormat="0" applyBorder="0" applyAlignment="0" applyProtection="0"/>
    <xf numFmtId="0" fontId="61" fillId="0" borderId="0" applyNumberFormat="0" applyFill="0" applyBorder="0" applyAlignment="0" applyProtection="0"/>
    <xf numFmtId="0" fontId="73" fillId="0" borderId="0">
      <alignment/>
      <protection/>
    </xf>
    <xf numFmtId="0" fontId="0" fillId="9" borderId="0" applyNumberFormat="0" applyBorder="0" applyAlignment="0" applyProtection="0"/>
    <xf numFmtId="0" fontId="39" fillId="0" borderId="0">
      <alignment/>
      <protection/>
    </xf>
    <xf numFmtId="0" fontId="87" fillId="2" borderId="0" applyNumberFormat="0" applyBorder="0" applyAlignment="0" applyProtection="0"/>
    <xf numFmtId="0" fontId="75" fillId="4" borderId="0" applyNumberFormat="0" applyBorder="0" applyAlignment="0" applyProtection="0"/>
    <xf numFmtId="0" fontId="95" fillId="0" borderId="0" applyNumberFormat="0" applyFill="0" applyBorder="0" applyAlignment="0" applyProtection="0"/>
    <xf numFmtId="191" fontId="96" fillId="26" borderId="0">
      <alignment/>
      <protection/>
    </xf>
    <xf numFmtId="0" fontId="55" fillId="0" borderId="0">
      <alignment/>
      <protection/>
    </xf>
    <xf numFmtId="0" fontId="39" fillId="0" borderId="0">
      <alignment/>
      <protection/>
    </xf>
    <xf numFmtId="0" fontId="80" fillId="0" borderId="0">
      <alignment/>
      <protection/>
    </xf>
    <xf numFmtId="0" fontId="73" fillId="0" borderId="0">
      <alignment/>
      <protection/>
    </xf>
    <xf numFmtId="0" fontId="73" fillId="0" borderId="0">
      <alignment/>
      <protection/>
    </xf>
    <xf numFmtId="38" fontId="97" fillId="0" borderId="0">
      <alignment/>
      <protection/>
    </xf>
    <xf numFmtId="0" fontId="73" fillId="0" borderId="0">
      <alignment/>
      <protection/>
    </xf>
    <xf numFmtId="179" fontId="39" fillId="0" borderId="0" applyFill="0" applyBorder="0" applyAlignment="0">
      <protection/>
    </xf>
    <xf numFmtId="0" fontId="39" fillId="0" borderId="0">
      <alignment/>
      <protection/>
    </xf>
    <xf numFmtId="40" fontId="0" fillId="0" borderId="0" applyFont="0" applyFill="0" applyBorder="0" applyAlignment="0" applyProtection="0"/>
    <xf numFmtId="0" fontId="73" fillId="0" borderId="0">
      <alignment/>
      <protection/>
    </xf>
    <xf numFmtId="0" fontId="80" fillId="0" borderId="0">
      <alignment/>
      <protection/>
    </xf>
    <xf numFmtId="0" fontId="73" fillId="0" borderId="0">
      <alignment/>
      <protection/>
    </xf>
    <xf numFmtId="0" fontId="73" fillId="0" borderId="0">
      <alignment/>
      <protection/>
    </xf>
    <xf numFmtId="0" fontId="63" fillId="0" borderId="12">
      <alignment horizontal="center"/>
      <protection/>
    </xf>
    <xf numFmtId="0" fontId="39" fillId="0" borderId="0">
      <alignment/>
      <protection/>
    </xf>
    <xf numFmtId="189" fontId="39" fillId="0" borderId="0">
      <alignment/>
      <protection/>
    </xf>
    <xf numFmtId="0" fontId="73" fillId="0" borderId="0">
      <alignment/>
      <protection/>
    </xf>
    <xf numFmtId="0" fontId="73" fillId="0" borderId="0">
      <alignment/>
      <protection/>
    </xf>
    <xf numFmtId="0" fontId="39" fillId="0" borderId="0">
      <alignment/>
      <protection/>
    </xf>
    <xf numFmtId="0" fontId="98" fillId="0" borderId="0" applyNumberFormat="0" applyFill="0" applyBorder="0" applyAlignment="0" applyProtection="0"/>
    <xf numFmtId="0" fontId="73" fillId="0" borderId="0">
      <alignment/>
      <protection/>
    </xf>
    <xf numFmtId="0" fontId="55" fillId="0" borderId="0">
      <alignment/>
      <protection/>
    </xf>
    <xf numFmtId="0" fontId="83" fillId="6" borderId="0" applyNumberFormat="0" applyBorder="0" applyAlignment="0" applyProtection="0"/>
    <xf numFmtId="0" fontId="39" fillId="0" borderId="0">
      <alignment/>
      <protection/>
    </xf>
    <xf numFmtId="0" fontId="55" fillId="0" borderId="0">
      <alignment/>
      <protection/>
    </xf>
    <xf numFmtId="0" fontId="99" fillId="0" borderId="0">
      <alignment/>
      <protection/>
    </xf>
    <xf numFmtId="189" fontId="39" fillId="0" borderId="0">
      <alignment/>
      <protection/>
    </xf>
    <xf numFmtId="0" fontId="39" fillId="0" borderId="0">
      <alignment/>
      <protection/>
    </xf>
    <xf numFmtId="0" fontId="80" fillId="0" borderId="0">
      <alignment/>
      <protection/>
    </xf>
    <xf numFmtId="0" fontId="39" fillId="0" borderId="0">
      <alignment/>
      <protection/>
    </xf>
    <xf numFmtId="0" fontId="0" fillId="6" borderId="0" applyNumberFormat="0" applyBorder="0" applyAlignment="0" applyProtection="0"/>
    <xf numFmtId="0" fontId="73" fillId="0" borderId="0">
      <alignment/>
      <protection/>
    </xf>
    <xf numFmtId="0" fontId="83" fillId="6" borderId="0" applyNumberFormat="0" applyBorder="0" applyAlignment="0" applyProtection="0"/>
    <xf numFmtId="0" fontId="39" fillId="0" borderId="0">
      <alignment/>
      <protection locked="0"/>
    </xf>
    <xf numFmtId="0" fontId="73" fillId="0" borderId="0">
      <alignment/>
      <protection/>
    </xf>
    <xf numFmtId="10" fontId="0" fillId="0" borderId="0" applyFont="0" applyFill="0" applyBorder="0" applyAlignment="0" applyProtection="0"/>
    <xf numFmtId="0" fontId="73" fillId="0" borderId="0">
      <alignment/>
      <protection/>
    </xf>
    <xf numFmtId="0" fontId="90" fillId="4" borderId="0" applyNumberFormat="0" applyBorder="0" applyAlignment="0" applyProtection="0"/>
    <xf numFmtId="0" fontId="58" fillId="0" borderId="0">
      <alignment vertical="top"/>
      <protection/>
    </xf>
    <xf numFmtId="9" fontId="0" fillId="0" borderId="0" applyFont="0" applyFill="0" applyBorder="0" applyAlignment="0" applyProtection="0"/>
    <xf numFmtId="0" fontId="100" fillId="0" borderId="13">
      <alignment horizontal="center"/>
      <protection/>
    </xf>
    <xf numFmtId="0" fontId="77" fillId="0" borderId="5" applyNumberFormat="0" applyFill="0" applyAlignment="0" applyProtection="0"/>
    <xf numFmtId="0" fontId="73" fillId="0" borderId="0">
      <alignment/>
      <protection/>
    </xf>
    <xf numFmtId="0" fontId="39" fillId="0" borderId="0">
      <alignment/>
      <protection/>
    </xf>
    <xf numFmtId="0" fontId="39" fillId="0" borderId="0">
      <alignment/>
      <protection/>
    </xf>
    <xf numFmtId="0" fontId="73" fillId="0" borderId="0">
      <alignment/>
      <protection/>
    </xf>
    <xf numFmtId="0" fontId="13" fillId="0" borderId="0" applyNumberFormat="0" applyFill="0" applyBorder="0" applyAlignment="0" applyProtection="0"/>
    <xf numFmtId="0" fontId="39" fillId="0" borderId="0">
      <alignment/>
      <protection/>
    </xf>
    <xf numFmtId="0" fontId="55" fillId="0" borderId="0">
      <alignment/>
      <protection/>
    </xf>
    <xf numFmtId="0" fontId="39" fillId="0" borderId="0">
      <alignment/>
      <protection locked="0"/>
    </xf>
    <xf numFmtId="0" fontId="84" fillId="0" borderId="4" applyNumberFormat="0" applyFill="0" applyAlignment="0" applyProtection="0"/>
    <xf numFmtId="0" fontId="39" fillId="0" borderId="0">
      <alignment/>
      <protection/>
    </xf>
    <xf numFmtId="0" fontId="39" fillId="0" borderId="0">
      <alignment/>
      <protection locked="0"/>
    </xf>
    <xf numFmtId="0" fontId="61" fillId="24" borderId="0" applyNumberFormat="0" applyBorder="0" applyAlignment="0" applyProtection="0"/>
    <xf numFmtId="0" fontId="55" fillId="0" borderId="0">
      <alignment/>
      <protection/>
    </xf>
    <xf numFmtId="0" fontId="55" fillId="0" borderId="0">
      <alignment/>
      <protection/>
    </xf>
    <xf numFmtId="0" fontId="91" fillId="0" borderId="14">
      <alignment horizontal="center" vertical="center" wrapText="1"/>
      <protection/>
    </xf>
    <xf numFmtId="0" fontId="39" fillId="0" borderId="0">
      <alignment/>
      <protection/>
    </xf>
    <xf numFmtId="40" fontId="94" fillId="0" borderId="0" applyBorder="0">
      <alignment horizontal="right"/>
      <protection/>
    </xf>
    <xf numFmtId="0" fontId="80" fillId="0" borderId="0">
      <alignment/>
      <protection/>
    </xf>
    <xf numFmtId="0" fontId="80" fillId="0" borderId="0">
      <alignment/>
      <protection/>
    </xf>
    <xf numFmtId="0" fontId="55" fillId="0" borderId="0">
      <alignment/>
      <protection/>
    </xf>
    <xf numFmtId="190" fontId="39" fillId="0" borderId="0" applyFill="0" applyBorder="0" applyAlignment="0">
      <protection/>
    </xf>
    <xf numFmtId="181" fontId="39" fillId="0" borderId="0">
      <alignment/>
      <protection locked="0"/>
    </xf>
    <xf numFmtId="0" fontId="39" fillId="0" borderId="0">
      <alignment/>
      <protection/>
    </xf>
    <xf numFmtId="0" fontId="34" fillId="8" borderId="0" applyNumberFormat="0" applyBorder="0" applyAlignment="0" applyProtection="0"/>
    <xf numFmtId="0" fontId="39" fillId="0" borderId="0">
      <alignment/>
      <protection/>
    </xf>
    <xf numFmtId="181" fontId="39" fillId="0" borderId="0">
      <alignment/>
      <protection locked="0"/>
    </xf>
    <xf numFmtId="0" fontId="68" fillId="0" borderId="0">
      <alignment/>
      <protection/>
    </xf>
    <xf numFmtId="181" fontId="39" fillId="0" borderId="0">
      <alignment/>
      <protection locked="0"/>
    </xf>
    <xf numFmtId="0" fontId="84" fillId="0" borderId="4" applyNumberFormat="0" applyFill="0" applyAlignment="0" applyProtection="0"/>
    <xf numFmtId="0" fontId="0" fillId="2" borderId="0" applyNumberFormat="0" applyBorder="0" applyAlignment="0" applyProtection="0"/>
    <xf numFmtId="49" fontId="0" fillId="0" borderId="0" applyFont="0" applyFill="0" applyBorder="0" applyAlignment="0" applyProtection="0"/>
    <xf numFmtId="181" fontId="39" fillId="0" borderId="0">
      <alignment/>
      <protection locked="0"/>
    </xf>
    <xf numFmtId="0" fontId="77" fillId="0" borderId="5" applyNumberFormat="0" applyFill="0" applyAlignment="0" applyProtection="0"/>
    <xf numFmtId="0" fontId="39" fillId="0" borderId="0">
      <alignment/>
      <protection/>
    </xf>
    <xf numFmtId="0" fontId="55" fillId="0" borderId="0" applyNumberFormat="0" applyFill="0" applyBorder="0" applyAlignment="0" applyProtection="0"/>
    <xf numFmtId="0" fontId="63" fillId="0" borderId="0">
      <alignment horizontal="center" vertical="center"/>
      <protection/>
    </xf>
    <xf numFmtId="0" fontId="80" fillId="0" borderId="0">
      <alignment/>
      <protection/>
    </xf>
    <xf numFmtId="0" fontId="55" fillId="0" borderId="0">
      <alignment/>
      <protection/>
    </xf>
    <xf numFmtId="0" fontId="0" fillId="0" borderId="0" applyNumberFormat="0" applyFont="0" applyFill="0" applyBorder="0" applyProtection="0">
      <alignment horizontal="center" vertical="center" wrapText="1"/>
    </xf>
    <xf numFmtId="0" fontId="68" fillId="0" borderId="0">
      <alignment/>
      <protection/>
    </xf>
    <xf numFmtId="0" fontId="58" fillId="0" borderId="0">
      <alignment vertical="top"/>
      <protection/>
    </xf>
    <xf numFmtId="0" fontId="58" fillId="0" borderId="0">
      <alignment vertical="top"/>
      <protection/>
    </xf>
    <xf numFmtId="0" fontId="58" fillId="0" borderId="0">
      <alignment vertical="top"/>
      <protection/>
    </xf>
    <xf numFmtId="0" fontId="81" fillId="0" borderId="0">
      <alignment/>
      <protection/>
    </xf>
    <xf numFmtId="0" fontId="55" fillId="0" borderId="0">
      <alignment/>
      <protection/>
    </xf>
    <xf numFmtId="9" fontId="0" fillId="0" borderId="0" applyFont="0" applyFill="0" applyBorder="0" applyAlignment="0" applyProtection="0"/>
    <xf numFmtId="0" fontId="39" fillId="0" borderId="0">
      <alignment/>
      <protection/>
    </xf>
    <xf numFmtId="187" fontId="0" fillId="0" borderId="0" applyFont="0" applyFill="0" applyBorder="0" applyAlignment="0" applyProtection="0"/>
    <xf numFmtId="4" fontId="72" fillId="0" borderId="0">
      <alignment horizontal="right"/>
      <protection/>
    </xf>
    <xf numFmtId="0" fontId="80" fillId="0" borderId="0">
      <alignment/>
      <protection/>
    </xf>
    <xf numFmtId="0" fontId="55" fillId="0" borderId="0">
      <alignment/>
      <protection/>
    </xf>
    <xf numFmtId="0" fontId="39" fillId="0" borderId="0">
      <alignment/>
      <protection/>
    </xf>
    <xf numFmtId="0" fontId="55" fillId="0" borderId="0">
      <alignment/>
      <protection/>
    </xf>
    <xf numFmtId="0" fontId="39" fillId="0" borderId="0">
      <alignment/>
      <protection/>
    </xf>
    <xf numFmtId="0" fontId="39" fillId="0" borderId="0">
      <alignment/>
      <protection/>
    </xf>
    <xf numFmtId="0" fontId="39" fillId="0" borderId="0">
      <alignment/>
      <protection locked="0"/>
    </xf>
    <xf numFmtId="0" fontId="80" fillId="0" borderId="0">
      <alignment/>
      <protection/>
    </xf>
    <xf numFmtId="0" fontId="39" fillId="0" borderId="0">
      <alignment/>
      <protection locked="0"/>
    </xf>
    <xf numFmtId="0" fontId="55" fillId="0" borderId="0">
      <alignment/>
      <protection/>
    </xf>
    <xf numFmtId="193" fontId="13" fillId="27" borderId="0">
      <alignment/>
      <protection/>
    </xf>
    <xf numFmtId="0" fontId="73" fillId="0" borderId="0">
      <alignment/>
      <protection/>
    </xf>
    <xf numFmtId="0" fontId="71" fillId="6" borderId="0" applyNumberFormat="0" applyBorder="0" applyAlignment="0" applyProtection="0"/>
    <xf numFmtId="0" fontId="102" fillId="0" borderId="0" applyNumberFormat="0" applyFill="0" applyBorder="0" applyAlignment="0" applyProtection="0"/>
    <xf numFmtId="0" fontId="39" fillId="0" borderId="0">
      <alignment/>
      <protection/>
    </xf>
    <xf numFmtId="0" fontId="39" fillId="0" borderId="0">
      <alignment/>
      <protection locked="0"/>
    </xf>
    <xf numFmtId="0" fontId="83" fillId="6" borderId="0" applyNumberFormat="0" applyBorder="0" applyAlignment="0" applyProtection="0"/>
    <xf numFmtId="0" fontId="73" fillId="0" borderId="0">
      <alignment/>
      <protection/>
    </xf>
    <xf numFmtId="0" fontId="39" fillId="0" borderId="0">
      <alignment/>
      <protection/>
    </xf>
    <xf numFmtId="0" fontId="55" fillId="0" borderId="0">
      <alignment/>
      <protection/>
    </xf>
    <xf numFmtId="0" fontId="39" fillId="0" borderId="0">
      <alignment/>
      <protection/>
    </xf>
    <xf numFmtId="0" fontId="39" fillId="0" borderId="0">
      <alignment/>
      <protection/>
    </xf>
    <xf numFmtId="0" fontId="39" fillId="0" borderId="0">
      <alignment/>
      <protection/>
    </xf>
    <xf numFmtId="0" fontId="0" fillId="17" borderId="0" applyNumberFormat="0" applyBorder="0" applyAlignment="0" applyProtection="0"/>
    <xf numFmtId="0" fontId="34" fillId="17" borderId="0" applyNumberFormat="0" applyBorder="0" applyAlignment="0" applyProtection="0"/>
    <xf numFmtId="0" fontId="39" fillId="0" borderId="0">
      <alignment/>
      <protection/>
    </xf>
    <xf numFmtId="0" fontId="0" fillId="5" borderId="0" applyNumberFormat="0" applyBorder="0" applyAlignment="0" applyProtection="0"/>
    <xf numFmtId="0" fontId="35" fillId="28" borderId="0" applyNumberFormat="0" applyBorder="0" applyAlignment="0" applyProtection="0"/>
    <xf numFmtId="0" fontId="80" fillId="0" borderId="0">
      <alignment/>
      <protection/>
    </xf>
    <xf numFmtId="0" fontId="61" fillId="9" borderId="0" applyNumberFormat="0" applyBorder="0" applyAlignment="0" applyProtection="0"/>
    <xf numFmtId="0" fontId="12" fillId="0" borderId="15" applyNumberFormat="0" applyFill="0" applyProtection="0">
      <alignment horizontal="center"/>
    </xf>
    <xf numFmtId="0" fontId="55" fillId="0" borderId="0">
      <alignment/>
      <protection/>
    </xf>
    <xf numFmtId="199" fontId="62" fillId="0" borderId="3">
      <alignment vertical="top" wrapText="1"/>
      <protection/>
    </xf>
    <xf numFmtId="0" fontId="39" fillId="0" borderId="0">
      <alignment/>
      <protection/>
    </xf>
    <xf numFmtId="0" fontId="73" fillId="0" borderId="0">
      <alignment/>
      <protection/>
    </xf>
    <xf numFmtId="0" fontId="39" fillId="0" borderId="0">
      <alignment/>
      <protection/>
    </xf>
    <xf numFmtId="0" fontId="75" fillId="29" borderId="0" applyNumberFormat="0" applyBorder="0" applyAlignment="0" applyProtection="0"/>
    <xf numFmtId="0" fontId="55" fillId="0" borderId="0">
      <alignment/>
      <protection/>
    </xf>
    <xf numFmtId="0" fontId="39" fillId="0" borderId="0">
      <alignment/>
      <protection/>
    </xf>
    <xf numFmtId="0" fontId="39" fillId="0" borderId="0">
      <alignment/>
      <protection/>
    </xf>
    <xf numFmtId="0" fontId="0" fillId="15" borderId="0" applyNumberFormat="0" applyBorder="0" applyAlignment="0" applyProtection="0"/>
    <xf numFmtId="0" fontId="39" fillId="0" borderId="0">
      <alignment/>
      <protection/>
    </xf>
    <xf numFmtId="176" fontId="0" fillId="0" borderId="0" applyFont="0" applyFill="0" applyBorder="0" applyAlignment="0" applyProtection="0"/>
    <xf numFmtId="0" fontId="61" fillId="5" borderId="0" applyNumberFormat="0" applyBorder="0" applyAlignment="0" applyProtection="0"/>
    <xf numFmtId="0" fontId="39" fillId="0" borderId="0">
      <alignment/>
      <protection/>
    </xf>
    <xf numFmtId="183" fontId="0" fillId="0" borderId="0" applyFont="0" applyFill="0" applyBorder="0" applyAlignment="0" applyProtection="0"/>
    <xf numFmtId="0" fontId="103" fillId="12" borderId="0" applyNumberFormat="0" applyBorder="0" applyAlignment="0" applyProtection="0"/>
    <xf numFmtId="0" fontId="39" fillId="0" borderId="0">
      <alignment/>
      <protection locked="0"/>
    </xf>
    <xf numFmtId="0" fontId="80" fillId="0" borderId="0">
      <alignment/>
      <protection/>
    </xf>
    <xf numFmtId="0" fontId="58" fillId="0" borderId="0">
      <alignment vertical="top"/>
      <protection/>
    </xf>
    <xf numFmtId="0" fontId="55" fillId="0" borderId="0">
      <alignment/>
      <protection/>
    </xf>
    <xf numFmtId="202" fontId="104" fillId="0" borderId="0">
      <alignment/>
      <protection/>
    </xf>
    <xf numFmtId="0" fontId="39" fillId="0" borderId="0">
      <alignment/>
      <protection/>
    </xf>
    <xf numFmtId="0" fontId="39" fillId="0" borderId="0">
      <alignment vertical="top"/>
      <protection/>
    </xf>
    <xf numFmtId="0" fontId="73" fillId="0" borderId="0">
      <alignment/>
      <protection/>
    </xf>
    <xf numFmtId="0" fontId="75" fillId="18" borderId="0" applyNumberFormat="0" applyBorder="0" applyAlignment="0" applyProtection="0"/>
    <xf numFmtId="0" fontId="55" fillId="0" borderId="0">
      <alignment/>
      <protection/>
    </xf>
    <xf numFmtId="0" fontId="39" fillId="0" borderId="0">
      <alignment/>
      <protection/>
    </xf>
    <xf numFmtId="0" fontId="13" fillId="0" borderId="0" applyNumberFormat="0" applyFill="0" applyBorder="0" applyAlignment="0" applyProtection="0"/>
    <xf numFmtId="0" fontId="80" fillId="0" borderId="0">
      <alignment/>
      <protection/>
    </xf>
    <xf numFmtId="0" fontId="55" fillId="0" borderId="0">
      <alignment/>
      <protection/>
    </xf>
    <xf numFmtId="43" fontId="0" fillId="0" borderId="0" applyFont="0" applyFill="0" applyBorder="0" applyAlignment="0" applyProtection="0"/>
    <xf numFmtId="0" fontId="66" fillId="0" borderId="0" applyNumberFormat="0" applyFill="0" applyBorder="0" applyAlignment="0" applyProtection="0"/>
    <xf numFmtId="0" fontId="55" fillId="0" borderId="0">
      <alignment/>
      <protection/>
    </xf>
    <xf numFmtId="0" fontId="83" fillId="6" borderId="0" applyNumberFormat="0" applyBorder="0" applyAlignment="0" applyProtection="0"/>
    <xf numFmtId="0" fontId="75" fillId="7" borderId="0" applyNumberFormat="0" applyBorder="0" applyAlignment="0" applyProtection="0"/>
    <xf numFmtId="0" fontId="13" fillId="0" borderId="0">
      <alignment/>
      <protection/>
    </xf>
    <xf numFmtId="0" fontId="39" fillId="0" borderId="0">
      <alignment/>
      <protection locked="0"/>
    </xf>
    <xf numFmtId="0" fontId="55" fillId="0" borderId="0">
      <alignment/>
      <protection/>
    </xf>
    <xf numFmtId="4" fontId="69" fillId="0" borderId="0">
      <alignment horizontal="right"/>
      <protection/>
    </xf>
    <xf numFmtId="0" fontId="39" fillId="0" borderId="0">
      <alignment/>
      <protection/>
    </xf>
    <xf numFmtId="0" fontId="61" fillId="10" borderId="0" applyNumberFormat="0" applyBorder="0" applyAlignment="0" applyProtection="0"/>
    <xf numFmtId="0" fontId="62" fillId="0" borderId="3">
      <alignment vertical="top" wrapText="1"/>
      <protection/>
    </xf>
    <xf numFmtId="204" fontId="92" fillId="0" borderId="0" applyFill="0" applyBorder="0" applyProtection="0">
      <alignment horizontal="right"/>
    </xf>
    <xf numFmtId="205" fontId="92" fillId="0" borderId="0" applyFill="0" applyBorder="0" applyProtection="0">
      <alignment horizontal="right"/>
    </xf>
    <xf numFmtId="0" fontId="83" fillId="6" borderId="0" applyNumberFormat="0" applyBorder="0" applyAlignment="0" applyProtection="0"/>
    <xf numFmtId="192" fontId="101" fillId="0" borderId="0" applyFill="0" applyBorder="0" applyProtection="0">
      <alignment horizontal="center"/>
    </xf>
    <xf numFmtId="0" fontId="13" fillId="0" borderId="0">
      <alignment horizontal="left" wrapText="1"/>
      <protection/>
    </xf>
    <xf numFmtId="195" fontId="92" fillId="0" borderId="0" applyFill="0" applyBorder="0" applyProtection="0">
      <alignment horizontal="right"/>
    </xf>
    <xf numFmtId="191" fontId="105" fillId="27" borderId="0">
      <alignment/>
      <protection/>
    </xf>
    <xf numFmtId="194" fontId="101" fillId="0" borderId="0" applyFill="0" applyBorder="0" applyProtection="0">
      <alignment horizontal="center"/>
    </xf>
    <xf numFmtId="0" fontId="61" fillId="11" borderId="0" applyNumberFormat="0" applyBorder="0" applyAlignment="0" applyProtection="0"/>
    <xf numFmtId="14" fontId="56" fillId="0" borderId="0">
      <alignment horizontal="center" wrapText="1"/>
      <protection locked="0"/>
    </xf>
    <xf numFmtId="3" fontId="0" fillId="0" borderId="0" applyFont="0" applyFill="0" applyBorder="0" applyAlignment="0" applyProtection="0"/>
    <xf numFmtId="180" fontId="78" fillId="0" borderId="0" applyFill="0" applyBorder="0" applyProtection="0">
      <alignment horizontal="right"/>
    </xf>
    <xf numFmtId="0" fontId="88" fillId="14" borderId="0" applyNumberFormat="0" applyBorder="0" applyAlignment="0" applyProtection="0"/>
    <xf numFmtId="196" fontId="92" fillId="0" borderId="0" applyFill="0" applyBorder="0" applyProtection="0">
      <alignment horizontal="right"/>
    </xf>
    <xf numFmtId="181" fontId="39" fillId="0" borderId="0">
      <alignment/>
      <protection locked="0"/>
    </xf>
    <xf numFmtId="0" fontId="83" fillId="6" borderId="0" applyNumberFormat="0" applyBorder="0" applyAlignment="0" applyProtection="0"/>
    <xf numFmtId="200" fontId="92" fillId="0" borderId="0" applyFill="0" applyBorder="0" applyProtection="0">
      <alignment horizontal="right"/>
    </xf>
    <xf numFmtId="201" fontId="92" fillId="0" borderId="0" applyFill="0" applyBorder="0" applyProtection="0">
      <alignment horizontal="right"/>
    </xf>
    <xf numFmtId="0" fontId="0" fillId="2" borderId="0" applyNumberFormat="0" applyBorder="0" applyAlignment="0" applyProtection="0"/>
    <xf numFmtId="0" fontId="0" fillId="12" borderId="0" applyNumberFormat="0" applyBorder="0" applyAlignment="0" applyProtection="0"/>
    <xf numFmtId="0" fontId="0" fillId="3"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197" fontId="0" fillId="0" borderId="0" applyFont="0" applyFill="0" applyBorder="0" applyAlignment="0" applyProtection="0"/>
    <xf numFmtId="0" fontId="0" fillId="12" borderId="0" applyNumberFormat="0" applyBorder="0" applyAlignment="0" applyProtection="0"/>
    <xf numFmtId="0" fontId="13" fillId="0" borderId="0">
      <alignment vertical="center"/>
      <protection/>
    </xf>
    <xf numFmtId="0" fontId="61" fillId="22" borderId="0" applyNumberFormat="0" applyBorder="0" applyAlignment="0" applyProtection="0"/>
    <xf numFmtId="203" fontId="0" fillId="0" borderId="0" applyFont="0" applyFill="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3" borderId="0" applyNumberFormat="0" applyBorder="0" applyAlignment="0" applyProtection="0"/>
    <xf numFmtId="0" fontId="83" fillId="6" borderId="0" applyNumberFormat="0" applyBorder="0" applyAlignment="0" applyProtection="0"/>
    <xf numFmtId="0" fontId="0" fillId="3" borderId="0" applyNumberFormat="0" applyBorder="0" applyAlignment="0" applyProtection="0"/>
    <xf numFmtId="0" fontId="0" fillId="18" borderId="0" applyNumberFormat="0" applyBorder="0" applyAlignment="0" applyProtection="0"/>
    <xf numFmtId="0" fontId="0" fillId="5" borderId="0" applyNumberFormat="0" applyBorder="0" applyAlignment="0" applyProtection="0"/>
    <xf numFmtId="0" fontId="39" fillId="0" borderId="0">
      <alignment/>
      <protection/>
    </xf>
    <xf numFmtId="0" fontId="0" fillId="12" borderId="0" applyNumberFormat="0" applyBorder="0" applyAlignment="0" applyProtection="0"/>
    <xf numFmtId="198" fontId="13" fillId="0" borderId="0">
      <alignment/>
      <protection/>
    </xf>
    <xf numFmtId="0" fontId="49" fillId="0" borderId="0" applyNumberFormat="0" applyFill="0" applyBorder="0" applyAlignment="0" applyProtection="0"/>
    <xf numFmtId="0" fontId="0" fillId="18" borderId="0" applyNumberFormat="0" applyBorder="0" applyAlignment="0" applyProtection="0"/>
    <xf numFmtId="0" fontId="49" fillId="0" borderId="0" applyNumberFormat="0" applyFill="0" applyBorder="0" applyAlignment="0" applyProtection="0"/>
    <xf numFmtId="0" fontId="0" fillId="23" borderId="0" applyNumberFormat="0" applyBorder="0" applyAlignment="0" applyProtection="0"/>
    <xf numFmtId="0" fontId="0" fillId="18" borderId="0" applyNumberFormat="0" applyBorder="0" applyAlignment="0" applyProtection="0"/>
    <xf numFmtId="0" fontId="13" fillId="0" borderId="0">
      <alignment vertical="center"/>
      <protection/>
    </xf>
    <xf numFmtId="0" fontId="0" fillId="18" borderId="0" applyNumberFormat="0" applyBorder="0" applyAlignment="0" applyProtection="0"/>
    <xf numFmtId="0" fontId="75" fillId="2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5" borderId="0" applyNumberFormat="0" applyBorder="0" applyAlignment="0" applyProtection="0"/>
    <xf numFmtId="37" fontId="0" fillId="0" borderId="0" applyFont="0" applyFill="0" applyBorder="0" applyAlignment="0" applyProtection="0"/>
    <xf numFmtId="0" fontId="0" fillId="12" borderId="0" applyNumberFormat="0" applyBorder="0" applyAlignment="0" applyProtection="0"/>
    <xf numFmtId="0" fontId="107" fillId="2"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107" fillId="2" borderId="0" applyNumberFormat="0" applyBorder="0" applyAlignment="0" applyProtection="0"/>
    <xf numFmtId="0" fontId="0" fillId="23" borderId="0" applyNumberFormat="0" applyBorder="0" applyAlignment="0" applyProtection="0"/>
    <xf numFmtId="0" fontId="85" fillId="12" borderId="0" applyNumberFormat="0" applyBorder="0" applyAlignment="0" applyProtection="0"/>
    <xf numFmtId="0" fontId="0" fillId="23" borderId="0" applyNumberFormat="0" applyBorder="0" applyAlignment="0" applyProtection="0"/>
    <xf numFmtId="0" fontId="61" fillId="5" borderId="0" applyNumberFormat="0" applyBorder="0" applyAlignment="0" applyProtection="0"/>
    <xf numFmtId="0" fontId="61" fillId="11" borderId="0" applyNumberFormat="0" applyBorder="0" applyAlignment="0" applyProtection="0"/>
    <xf numFmtId="0" fontId="61" fillId="21" borderId="0" applyNumberFormat="0" applyBorder="0" applyAlignment="0" applyProtection="0"/>
    <xf numFmtId="0" fontId="83" fillId="6" borderId="0" applyNumberFormat="0" applyBorder="0" applyAlignment="0" applyProtection="0"/>
    <xf numFmtId="0" fontId="39" fillId="0" borderId="0">
      <alignment/>
      <protection/>
    </xf>
    <xf numFmtId="0" fontId="61" fillId="11" borderId="0" applyNumberFormat="0" applyBorder="0" applyAlignment="0" applyProtection="0"/>
    <xf numFmtId="0" fontId="61" fillId="24" borderId="0" applyNumberFormat="0" applyBorder="0" applyAlignment="0" applyProtection="0"/>
    <xf numFmtId="0" fontId="107" fillId="2" borderId="0" applyNumberFormat="0" applyBorder="0" applyAlignment="0" applyProtection="0"/>
    <xf numFmtId="0" fontId="110" fillId="30" borderId="16">
      <alignment/>
      <protection locked="0"/>
    </xf>
    <xf numFmtId="0" fontId="61" fillId="10" borderId="0" applyNumberFormat="0" applyBorder="0" applyAlignment="0" applyProtection="0"/>
    <xf numFmtId="0" fontId="66" fillId="0" borderId="0" applyNumberFormat="0" applyFill="0" applyBorder="0" applyAlignment="0" applyProtection="0"/>
    <xf numFmtId="0" fontId="61" fillId="10" borderId="0" applyNumberFormat="0" applyBorder="0" applyAlignment="0" applyProtection="0"/>
    <xf numFmtId="0" fontId="61" fillId="9" borderId="0" applyNumberFormat="0" applyBorder="0" applyAlignment="0" applyProtection="0"/>
    <xf numFmtId="0" fontId="61" fillId="5" borderId="0" applyNumberFormat="0" applyBorder="0" applyAlignment="0" applyProtection="0"/>
    <xf numFmtId="0" fontId="61" fillId="11" borderId="0" applyNumberFormat="0" applyBorder="0" applyAlignment="0" applyProtection="0"/>
    <xf numFmtId="0" fontId="88" fillId="14" borderId="0" applyNumberFormat="0" applyBorder="0" applyAlignment="0" applyProtection="0"/>
    <xf numFmtId="0" fontId="61" fillId="1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214" fontId="0" fillId="0" borderId="0" applyFont="0" applyFill="0" applyBorder="0" applyAlignment="0" applyProtection="0"/>
    <xf numFmtId="0" fontId="61" fillId="24" borderId="0" applyNumberFormat="0" applyBorder="0" applyAlignment="0" applyProtection="0"/>
    <xf numFmtId="0" fontId="80" fillId="0" borderId="0">
      <alignment/>
      <protection locked="0"/>
    </xf>
    <xf numFmtId="193" fontId="13" fillId="26" borderId="0">
      <alignment/>
      <protection/>
    </xf>
    <xf numFmtId="0" fontId="34" fillId="17" borderId="0" applyNumberFormat="0" applyBorder="0" applyAlignment="0" applyProtection="0"/>
    <xf numFmtId="0" fontId="85" fillId="12" borderId="0" applyNumberFormat="0" applyBorder="0" applyAlignment="0" applyProtection="0"/>
    <xf numFmtId="0" fontId="75" fillId="18" borderId="0" applyNumberFormat="0" applyBorder="0" applyAlignment="0" applyProtection="0"/>
    <xf numFmtId="0" fontId="61" fillId="16" borderId="0" applyNumberFormat="0" applyBorder="0" applyAlignment="0" applyProtection="0"/>
    <xf numFmtId="10" fontId="0" fillId="0" borderId="0" applyFont="0" applyFill="0" applyBorder="0" applyAlignment="0" applyProtection="0"/>
    <xf numFmtId="0" fontId="75" fillId="31" borderId="0" applyNumberFormat="0" applyBorder="0" applyAlignment="0" applyProtection="0"/>
    <xf numFmtId="0" fontId="61" fillId="13" borderId="0" applyNumberFormat="0" applyBorder="0" applyAlignment="0" applyProtection="0"/>
    <xf numFmtId="0" fontId="34" fillId="8" borderId="0" applyNumberFormat="0" applyBorder="0" applyAlignment="0" applyProtection="0"/>
    <xf numFmtId="189" fontId="39" fillId="0" borderId="0">
      <alignment/>
      <protection/>
    </xf>
    <xf numFmtId="215" fontId="0" fillId="0" borderId="0" applyFont="0" applyFill="0" applyBorder="0" applyAlignment="0" applyProtection="0"/>
    <xf numFmtId="0" fontId="34" fillId="2" borderId="0" applyNumberFormat="0" applyBorder="0" applyAlignment="0" applyProtection="0"/>
    <xf numFmtId="217" fontId="0" fillId="0" borderId="0" applyFont="0" applyFill="0" applyBorder="0" applyAlignment="0" applyProtection="0"/>
    <xf numFmtId="0" fontId="61" fillId="20" borderId="0" applyNumberFormat="0" applyBorder="0" applyAlignment="0" applyProtection="0"/>
    <xf numFmtId="0" fontId="34" fillId="17" borderId="0" applyNumberFormat="0" applyBorder="0" applyAlignment="0" applyProtection="0"/>
    <xf numFmtId="9" fontId="0" fillId="0" borderId="0" applyFont="0" applyFill="0" applyBorder="0" applyAlignment="0" applyProtection="0"/>
    <xf numFmtId="0" fontId="34" fillId="4" borderId="0" applyNumberFormat="0" applyBorder="0" applyAlignment="0" applyProtection="0"/>
    <xf numFmtId="206" fontId="39" fillId="0" borderId="0" applyFill="0" applyBorder="0" applyAlignment="0">
      <protection/>
    </xf>
    <xf numFmtId="9" fontId="0" fillId="0" borderId="0" applyFont="0" applyFill="0" applyBorder="0" applyAlignment="0" applyProtection="0"/>
    <xf numFmtId="0" fontId="61" fillId="11" borderId="0" applyNumberFormat="0" applyBorder="0" applyAlignment="0" applyProtection="0"/>
    <xf numFmtId="0" fontId="109" fillId="0" borderId="17" applyNumberFormat="0" applyAlignment="0" applyProtection="0"/>
    <xf numFmtId="0" fontId="75" fillId="21" borderId="0" applyNumberFormat="0" applyBorder="0" applyAlignment="0" applyProtection="0"/>
    <xf numFmtId="0" fontId="34" fillId="15" borderId="0" applyNumberFormat="0" applyBorder="0" applyAlignment="0" applyProtection="0"/>
    <xf numFmtId="0" fontId="34" fillId="17" borderId="0" applyNumberFormat="0" applyBorder="0" applyAlignment="0" applyProtection="0"/>
    <xf numFmtId="0" fontId="61" fillId="21" borderId="0" applyNumberFormat="0" applyBorder="0" applyAlignment="0" applyProtection="0"/>
    <xf numFmtId="0" fontId="75" fillId="24" borderId="0" applyNumberFormat="0" applyBorder="0" applyAlignment="0" applyProtection="0"/>
    <xf numFmtId="0" fontId="34" fillId="8" borderId="0" applyNumberFormat="0" applyBorder="0" applyAlignment="0" applyProtection="0"/>
    <xf numFmtId="0" fontId="34" fillId="3" borderId="0" applyNumberFormat="0" applyBorder="0" applyAlignment="0" applyProtection="0"/>
    <xf numFmtId="0" fontId="75" fillId="3" borderId="0" applyNumberFormat="0" applyBorder="0" applyAlignment="0" applyProtection="0"/>
    <xf numFmtId="0" fontId="83" fillId="6" borderId="0" applyNumberFormat="0" applyBorder="0" applyAlignment="0" applyProtection="0"/>
    <xf numFmtId="216" fontId="58" fillId="0" borderId="0" applyFill="0" applyBorder="0" applyAlignment="0">
      <protection/>
    </xf>
    <xf numFmtId="0" fontId="13" fillId="0" borderId="0" applyFill="0" applyBorder="0" applyAlignment="0">
      <protection/>
    </xf>
    <xf numFmtId="0" fontId="102" fillId="0" borderId="0" applyNumberFormat="0" applyFill="0" applyBorder="0" applyAlignment="0" applyProtection="0"/>
    <xf numFmtId="0" fontId="13" fillId="0" borderId="0" applyFill="0" applyBorder="0" applyAlignment="0">
      <protection/>
    </xf>
    <xf numFmtId="213" fontId="39" fillId="0" borderId="0">
      <alignment/>
      <protection/>
    </xf>
    <xf numFmtId="179" fontId="39" fillId="0" borderId="0" applyFill="0" applyBorder="0" applyAlignment="0">
      <protection/>
    </xf>
    <xf numFmtId="206" fontId="39" fillId="0" borderId="0" applyFill="0" applyBorder="0" applyAlignment="0">
      <protection/>
    </xf>
    <xf numFmtId="182" fontId="39" fillId="0" borderId="0" applyFill="0" applyBorder="0" applyAlignment="0">
      <protection/>
    </xf>
    <xf numFmtId="206" fontId="39" fillId="0" borderId="0" applyFill="0" applyBorder="0" applyAlignment="0">
      <protection/>
    </xf>
    <xf numFmtId="25"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7" fillId="4" borderId="1" applyNumberFormat="0" applyAlignment="0" applyProtection="0"/>
    <xf numFmtId="0" fontId="102" fillId="0" borderId="18">
      <alignment horizontal="center"/>
      <protection/>
    </xf>
    <xf numFmtId="0" fontId="60" fillId="7" borderId="8" applyNumberFormat="0" applyAlignment="0" applyProtection="0"/>
    <xf numFmtId="0" fontId="111" fillId="0" borderId="19" applyNumberFormat="0" applyFill="0" applyProtection="0">
      <alignment horizontal="center"/>
    </xf>
    <xf numFmtId="189" fontId="39" fillId="0" borderId="0">
      <alignment/>
      <protection/>
    </xf>
    <xf numFmtId="189" fontId="39" fillId="0" borderId="0">
      <alignment/>
      <protection/>
    </xf>
    <xf numFmtId="189" fontId="39" fillId="0" borderId="0">
      <alignment/>
      <protection/>
    </xf>
    <xf numFmtId="189" fontId="39" fillId="0" borderId="0">
      <alignment/>
      <protection/>
    </xf>
    <xf numFmtId="41" fontId="0" fillId="0" borderId="0" applyFont="0" applyFill="0" applyBorder="0" applyAlignment="0" applyProtection="0"/>
    <xf numFmtId="179" fontId="0" fillId="0" borderId="0" applyFont="0" applyFill="0" applyBorder="0" applyAlignment="0" applyProtection="0"/>
    <xf numFmtId="218" fontId="92" fillId="0" borderId="0">
      <alignment/>
      <protection/>
    </xf>
    <xf numFmtId="15" fontId="106" fillId="0" borderId="0">
      <alignment/>
      <protection/>
    </xf>
    <xf numFmtId="191" fontId="0" fillId="0" borderId="0" applyFont="0" applyFill="0" applyBorder="0" applyAlignment="0" applyProtection="0"/>
    <xf numFmtId="179" fontId="39" fillId="0" borderId="0" applyFill="0" applyBorder="0" applyAlignment="0">
      <protection/>
    </xf>
    <xf numFmtId="39" fontId="0" fillId="0" borderId="0" applyFont="0" applyFill="0" applyBorder="0" applyAlignment="0" applyProtection="0"/>
    <xf numFmtId="39" fontId="0" fillId="0" borderId="0" applyFont="0" applyFill="0" applyBorder="0" applyAlignment="0" applyProtection="0"/>
    <xf numFmtId="0" fontId="107" fillId="2" borderId="0" applyNumberFormat="0" applyBorder="0" applyAlignment="0" applyProtection="0"/>
    <xf numFmtId="0" fontId="0" fillId="0" borderId="0" applyFont="0" applyFill="0" applyBorder="0" applyAlignment="0" applyProtection="0"/>
    <xf numFmtId="181" fontId="39" fillId="0" borderId="0">
      <alignment/>
      <protection locked="0"/>
    </xf>
    <xf numFmtId="0" fontId="83" fillId="6" borderId="0" applyNumberFormat="0" applyBorder="0" applyAlignment="0" applyProtection="0"/>
    <xf numFmtId="0" fontId="119" fillId="0" borderId="0" applyNumberFormat="0" applyAlignment="0">
      <protection/>
    </xf>
    <xf numFmtId="0" fontId="39" fillId="0" borderId="0">
      <alignment/>
      <protection/>
    </xf>
    <xf numFmtId="0" fontId="117" fillId="0" borderId="0" applyNumberFormat="0" applyAlignment="0">
      <protection/>
    </xf>
    <xf numFmtId="9" fontId="0" fillId="0" borderId="0" applyFont="0" applyFill="0" applyBorder="0" applyAlignment="0" applyProtection="0"/>
    <xf numFmtId="206" fontId="0" fillId="0" borderId="0" applyFont="0" applyFill="0" applyBorder="0" applyAlignment="0" applyProtection="0"/>
    <xf numFmtId="210" fontId="0" fillId="0" borderId="0" applyFont="0" applyFill="0" applyBorder="0" applyAlignment="0" applyProtection="0"/>
    <xf numFmtId="211" fontId="0" fillId="0" borderId="0" applyFont="0" applyFill="0" applyBorder="0" applyAlignment="0" applyProtection="0"/>
    <xf numFmtId="9" fontId="0" fillId="0" borderId="0" applyFont="0" applyFill="0" applyBorder="0" applyAlignment="0" applyProtection="0"/>
    <xf numFmtId="220" fontId="0" fillId="0" borderId="0" applyFont="0" applyFill="0" applyBorder="0" applyAlignment="0" applyProtection="0"/>
    <xf numFmtId="0" fontId="86" fillId="0" borderId="9" applyNumberFormat="0" applyFill="0" applyAlignment="0" applyProtection="0"/>
    <xf numFmtId="0" fontId="0" fillId="0" borderId="0" applyFont="0" applyFill="0" applyBorder="0" applyAlignment="0" applyProtection="0"/>
    <xf numFmtId="208" fontId="92" fillId="0" borderId="0">
      <alignment/>
      <protection/>
    </xf>
    <xf numFmtId="14" fontId="58" fillId="0" borderId="0" applyFill="0" applyBorder="0" applyAlignment="0">
      <protection/>
    </xf>
    <xf numFmtId="209" fontId="92" fillId="0" borderId="0">
      <alignment/>
      <protection/>
    </xf>
    <xf numFmtId="206" fontId="39" fillId="0" borderId="0" applyFill="0" applyBorder="0" applyAlignment="0">
      <protection/>
    </xf>
    <xf numFmtId="9" fontId="0" fillId="0" borderId="0" applyFont="0" applyFill="0" applyBorder="0" applyAlignment="0" applyProtection="0"/>
    <xf numFmtId="182" fontId="39" fillId="0" borderId="0" applyFill="0" applyBorder="0" applyAlignment="0">
      <protection/>
    </xf>
    <xf numFmtId="206" fontId="39" fillId="0" borderId="0" applyFill="0" applyBorder="0" applyAlignment="0">
      <protection/>
    </xf>
    <xf numFmtId="212" fontId="0" fillId="0" borderId="0" applyFont="0" applyFill="0" applyBorder="0" applyAlignment="0" applyProtection="0"/>
    <xf numFmtId="0" fontId="103" fillId="12" borderId="0" applyNumberFormat="0" applyBorder="0" applyAlignment="0" applyProtection="0"/>
    <xf numFmtId="0" fontId="79" fillId="0" borderId="0" applyNumberFormat="0" applyFill="0" applyBorder="0" applyAlignment="0" applyProtection="0"/>
    <xf numFmtId="0" fontId="83" fillId="12" borderId="0" applyNumberFormat="0" applyBorder="0" applyAlignment="0" applyProtection="0"/>
    <xf numFmtId="181" fontId="39" fillId="0" borderId="0">
      <alignment/>
      <protection locked="0"/>
    </xf>
    <xf numFmtId="0" fontId="0" fillId="0" borderId="0">
      <alignment vertical="center"/>
      <protection/>
    </xf>
    <xf numFmtId="0" fontId="87" fillId="2" borderId="0" applyNumberFormat="0" applyBorder="0" applyAlignment="0" applyProtection="0"/>
    <xf numFmtId="0" fontId="108" fillId="0" borderId="0">
      <alignment horizontal="left"/>
      <protection/>
    </xf>
    <xf numFmtId="0" fontId="83" fillId="6" borderId="0" applyNumberFormat="0" applyBorder="0" applyAlignment="0" applyProtection="0"/>
    <xf numFmtId="0" fontId="109" fillId="0" borderId="20">
      <alignment horizontal="left" vertical="center"/>
      <protection/>
    </xf>
    <xf numFmtId="181" fontId="39" fillId="0" borderId="0">
      <alignment/>
      <protection locked="0"/>
    </xf>
    <xf numFmtId="181" fontId="39" fillId="0" borderId="0">
      <alignment/>
      <protection locked="0"/>
    </xf>
    <xf numFmtId="38" fontId="116" fillId="0" borderId="0">
      <alignment/>
      <protection/>
    </xf>
    <xf numFmtId="0" fontId="114" fillId="0" borderId="0" applyNumberFormat="0" applyFill="0" applyBorder="0" applyAlignment="0" applyProtection="0"/>
    <xf numFmtId="0" fontId="83" fillId="12" borderId="0" applyNumberFormat="0" applyBorder="0" applyAlignment="0" applyProtection="0"/>
    <xf numFmtId="0" fontId="90" fillId="8" borderId="12" applyNumberFormat="0" applyBorder="0" applyAlignment="0" applyProtection="0"/>
    <xf numFmtId="193" fontId="13" fillId="27" borderId="0">
      <alignment/>
      <protection/>
    </xf>
    <xf numFmtId="38" fontId="118" fillId="0" borderId="0">
      <alignment/>
      <protection/>
    </xf>
    <xf numFmtId="0" fontId="87" fillId="2" borderId="0" applyNumberFormat="0" applyBorder="0" applyAlignment="0" applyProtection="0"/>
    <xf numFmtId="38" fontId="120" fillId="0" borderId="0">
      <alignment/>
      <protection/>
    </xf>
    <xf numFmtId="0" fontId="121" fillId="0" borderId="0">
      <alignment/>
      <protection/>
    </xf>
    <xf numFmtId="0" fontId="121" fillId="0" borderId="0">
      <alignment/>
      <protection/>
    </xf>
    <xf numFmtId="0" fontId="110" fillId="30" borderId="16">
      <alignment/>
      <protection locked="0"/>
    </xf>
    <xf numFmtId="0" fontId="0" fillId="0" borderId="0" applyNumberFormat="0" applyFont="0" applyFill="0" applyBorder="0" applyProtection="0">
      <alignment horizontal="left" vertical="center"/>
    </xf>
    <xf numFmtId="206" fontId="39" fillId="0" borderId="0" applyFill="0" applyBorder="0" applyAlignment="0">
      <protection/>
    </xf>
    <xf numFmtId="206" fontId="39" fillId="0" borderId="0" applyFill="0" applyBorder="0" applyAlignment="0">
      <protection/>
    </xf>
    <xf numFmtId="181" fontId="39" fillId="0" borderId="21">
      <alignment/>
      <protection locked="0"/>
    </xf>
    <xf numFmtId="193" fontId="13" fillId="26" borderId="0">
      <alignment/>
      <protection/>
    </xf>
    <xf numFmtId="38" fontId="0" fillId="0" borderId="0" applyFont="0" applyFill="0" applyBorder="0" applyAlignment="0" applyProtection="0"/>
    <xf numFmtId="221" fontId="0" fillId="0" borderId="0" applyFont="0" applyFill="0" applyBorder="0" applyAlignment="0" applyProtection="0"/>
    <xf numFmtId="0" fontId="81" fillId="0" borderId="18">
      <alignment/>
      <protection/>
    </xf>
    <xf numFmtId="222" fontId="0" fillId="0" borderId="0" applyFont="0" applyFill="0" applyBorder="0" applyAlignment="0" applyProtection="0"/>
    <xf numFmtId="0" fontId="92" fillId="0" borderId="0">
      <alignment/>
      <protection/>
    </xf>
    <xf numFmtId="0" fontId="122" fillId="0" borderId="0">
      <alignment horizontal="left"/>
      <protection/>
    </xf>
    <xf numFmtId="37" fontId="123" fillId="0" borderId="0">
      <alignment/>
      <protection/>
    </xf>
    <xf numFmtId="0" fontId="105" fillId="0" borderId="0">
      <alignment/>
      <protection/>
    </xf>
    <xf numFmtId="0" fontId="39" fillId="0" borderId="0">
      <alignment/>
      <protection/>
    </xf>
    <xf numFmtId="0" fontId="0" fillId="8" borderId="2" applyNumberFormat="0" applyFont="0" applyAlignment="0" applyProtection="0"/>
    <xf numFmtId="0" fontId="65" fillId="4" borderId="7" applyNumberFormat="0" applyAlignment="0" applyProtection="0"/>
    <xf numFmtId="40" fontId="124" fillId="19" borderId="0">
      <alignment horizontal="right"/>
      <protection/>
    </xf>
    <xf numFmtId="9" fontId="0" fillId="0" borderId="0" applyFont="0" applyFill="0" applyBorder="0" applyAlignment="0" applyProtection="0"/>
    <xf numFmtId="10" fontId="0" fillId="0" borderId="0" applyFont="0" applyFill="0" applyBorder="0" applyAlignment="0" applyProtection="0"/>
    <xf numFmtId="190" fontId="0" fillId="0" borderId="0" applyFont="0" applyFill="0" applyBorder="0" applyAlignment="0" applyProtection="0"/>
    <xf numFmtId="223" fontId="0" fillId="0" borderId="0" applyFont="0" applyFill="0" applyBorder="0" applyAlignment="0" applyProtection="0"/>
    <xf numFmtId="0" fontId="70" fillId="0" borderId="0" applyNumberFormat="0" applyFill="0" applyBorder="0" applyAlignment="0" applyProtection="0"/>
    <xf numFmtId="0" fontId="107" fillId="2" borderId="0" applyNumberFormat="0" applyBorder="0" applyAlignment="0" applyProtection="0"/>
    <xf numFmtId="0" fontId="70" fillId="0" borderId="0" applyNumberFormat="0" applyFill="0" applyBorder="0" applyAlignment="0" applyProtection="0"/>
    <xf numFmtId="224" fontId="0" fillId="0" borderId="0" applyFont="0" applyFill="0" applyProtection="0">
      <alignment/>
    </xf>
    <xf numFmtId="0" fontId="90" fillId="4" borderId="12">
      <alignment/>
      <protection/>
    </xf>
    <xf numFmtId="0" fontId="39" fillId="0" borderId="0">
      <alignment/>
      <protection/>
    </xf>
    <xf numFmtId="179" fontId="39" fillId="0" borderId="0" applyFill="0" applyBorder="0" applyAlignment="0">
      <protection/>
    </xf>
    <xf numFmtId="0" fontId="35" fillId="32" borderId="0" applyNumberFormat="0" applyBorder="0" applyAlignment="0" applyProtection="0"/>
    <xf numFmtId="206" fontId="39" fillId="0" borderId="0" applyFill="0" applyBorder="0" applyAlignment="0">
      <protection/>
    </xf>
    <xf numFmtId="15" fontId="0" fillId="0" borderId="0" applyFont="0" applyFill="0" applyBorder="0" applyAlignment="0" applyProtection="0"/>
    <xf numFmtId="4" fontId="0" fillId="0" borderId="0" applyFont="0" applyFill="0" applyBorder="0" applyAlignment="0" applyProtection="0"/>
    <xf numFmtId="0" fontId="103" fillId="12" borderId="0" applyNumberFormat="0" applyBorder="0" applyAlignment="0" applyProtection="0"/>
    <xf numFmtId="0" fontId="0" fillId="33" borderId="0" applyNumberFormat="0" applyFon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13" fillId="0" borderId="22" applyNumberFormat="0" applyFill="0" applyProtection="0">
      <alignment horizontal="center"/>
    </xf>
    <xf numFmtId="0" fontId="115" fillId="15" borderId="0" applyNumberFormat="0" applyBorder="0" applyAlignment="0" applyProtection="0"/>
    <xf numFmtId="43" fontId="90" fillId="0" borderId="23">
      <alignment/>
      <protection/>
    </xf>
    <xf numFmtId="0" fontId="64" fillId="0" borderId="0">
      <alignment/>
      <protection/>
    </xf>
    <xf numFmtId="0" fontId="110" fillId="30" borderId="16">
      <alignment/>
      <protection locked="0"/>
    </xf>
    <xf numFmtId="49" fontId="58" fillId="0" borderId="0" applyFill="0" applyBorder="0" applyAlignment="0">
      <protection/>
    </xf>
    <xf numFmtId="0" fontId="103" fillId="12" borderId="0" applyNumberFormat="0" applyBorder="0" applyAlignment="0" applyProtection="0"/>
    <xf numFmtId="207" fontId="58" fillId="0" borderId="0" applyFill="0" applyBorder="0" applyAlignment="0">
      <protection/>
    </xf>
    <xf numFmtId="225" fontId="39" fillId="0" borderId="0" applyFill="0" applyBorder="0" applyAlignment="0">
      <protection/>
    </xf>
    <xf numFmtId="226" fontId="0" fillId="0" borderId="0" applyFont="0" applyFill="0" applyBorder="0" applyAlignment="0" applyProtection="0"/>
    <xf numFmtId="0" fontId="112" fillId="0" borderId="0">
      <alignment horizontal="center"/>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84" fillId="0" borderId="4" applyNumberFormat="0" applyFill="0" applyAlignment="0" applyProtection="0"/>
    <xf numFmtId="9" fontId="0" fillId="0" borderId="0" applyFont="0" applyFill="0" applyBorder="0" applyAlignment="0" applyProtection="0"/>
    <xf numFmtId="0" fontId="66" fillId="0" borderId="6" applyNumberFormat="0" applyFill="0" applyAlignment="0" applyProtection="0"/>
    <xf numFmtId="9" fontId="0" fillId="0" borderId="0" applyFont="0" applyFill="0" applyBorder="0" applyAlignment="0" applyProtection="0"/>
    <xf numFmtId="219" fontId="0" fillId="0" borderId="0" applyFont="0" applyFill="0" applyBorder="0" applyAlignment="0" applyProtection="0"/>
    <xf numFmtId="0" fontId="39" fillId="0" borderId="22" applyNumberFormat="0" applyFill="0" applyProtection="0">
      <alignment horizontal="right"/>
    </xf>
    <xf numFmtId="0" fontId="77" fillId="0" borderId="5" applyNumberFormat="0" applyFill="0" applyAlignment="0" applyProtection="0"/>
    <xf numFmtId="0" fontId="66" fillId="0" borderId="6" applyNumberFormat="0" applyFill="0" applyAlignment="0" applyProtection="0"/>
    <xf numFmtId="0" fontId="66" fillId="0" borderId="0" applyNumberFormat="0" applyFill="0" applyBorder="0" applyAlignment="0" applyProtection="0"/>
    <xf numFmtId="43" fontId="0" fillId="0" borderId="0" applyFont="0" applyFill="0" applyBorder="0" applyAlignment="0" applyProtection="0"/>
    <xf numFmtId="0" fontId="125" fillId="0" borderId="0" applyNumberFormat="0" applyFill="0" applyBorder="0" applyAlignment="0" applyProtection="0"/>
    <xf numFmtId="0" fontId="83" fillId="6" borderId="0" applyNumberFormat="0" applyBorder="0" applyAlignment="0" applyProtection="0"/>
    <xf numFmtId="0" fontId="83" fillId="12" borderId="0" applyNumberFormat="0" applyBorder="0" applyAlignment="0" applyProtection="0"/>
    <xf numFmtId="0" fontId="83" fillId="6" borderId="0" applyNumberFormat="0" applyBorder="0" applyAlignment="0" applyProtection="0"/>
    <xf numFmtId="0" fontId="83" fillId="6" borderId="0" applyNumberFormat="0" applyBorder="0" applyAlignment="0" applyProtection="0"/>
    <xf numFmtId="0" fontId="83" fillId="12" borderId="0" applyNumberFormat="0" applyBorder="0" applyAlignment="0" applyProtection="0"/>
    <xf numFmtId="0" fontId="71" fillId="6" borderId="0" applyNumberFormat="0" applyBorder="0" applyAlignment="0" applyProtection="0"/>
    <xf numFmtId="0" fontId="83" fillId="6" borderId="0" applyNumberFormat="0" applyBorder="0" applyAlignment="0" applyProtection="0"/>
    <xf numFmtId="0" fontId="83" fillId="6" borderId="0" applyNumberFormat="0" applyBorder="0" applyAlignment="0" applyProtection="0"/>
    <xf numFmtId="0" fontId="71" fillId="6" borderId="0" applyNumberFormat="0" applyBorder="0" applyAlignment="0" applyProtection="0"/>
    <xf numFmtId="0" fontId="83" fillId="6" borderId="0" applyNumberFormat="0" applyBorder="0" applyAlignment="0" applyProtection="0"/>
    <xf numFmtId="0" fontId="83" fillId="6" borderId="0" applyNumberFormat="0" applyBorder="0" applyAlignment="0" applyProtection="0"/>
    <xf numFmtId="0" fontId="13" fillId="0" borderId="0">
      <alignment/>
      <protection/>
    </xf>
    <xf numFmtId="0" fontId="83" fillId="6" borderId="0" applyNumberFormat="0" applyBorder="0" applyAlignment="0" applyProtection="0"/>
    <xf numFmtId="0" fontId="83" fillId="6" borderId="0" applyNumberFormat="0" applyBorder="0" applyAlignment="0" applyProtection="0"/>
    <xf numFmtId="0" fontId="83" fillId="6" borderId="0" applyNumberFormat="0" applyBorder="0" applyAlignment="0" applyProtection="0"/>
    <xf numFmtId="0" fontId="83" fillId="6" borderId="0" applyNumberFormat="0" applyBorder="0" applyAlignment="0" applyProtection="0"/>
    <xf numFmtId="0" fontId="83" fillId="6" borderId="0" applyNumberFormat="0" applyBorder="0" applyAlignment="0" applyProtection="0"/>
    <xf numFmtId="0" fontId="83" fillId="6" borderId="0" applyNumberFormat="0" applyBorder="0" applyAlignment="0" applyProtection="0"/>
    <xf numFmtId="0" fontId="83" fillId="6" borderId="0" applyNumberFormat="0" applyBorder="0" applyAlignment="0" applyProtection="0"/>
    <xf numFmtId="0" fontId="83" fillId="6" borderId="0" applyNumberFormat="0" applyBorder="0" applyAlignment="0" applyProtection="0"/>
    <xf numFmtId="0" fontId="83" fillId="6" borderId="0" applyNumberFormat="0" applyBorder="0" applyAlignment="0" applyProtection="0"/>
    <xf numFmtId="0" fontId="126" fillId="6" borderId="0" applyNumberFormat="0" applyBorder="0" applyAlignment="0" applyProtection="0"/>
    <xf numFmtId="0" fontId="85" fillId="6" borderId="0" applyNumberFormat="0" applyBorder="0" applyAlignment="0" applyProtection="0"/>
    <xf numFmtId="0" fontId="103" fillId="6" borderId="0" applyNumberFormat="0" applyBorder="0" applyAlignment="0" applyProtection="0"/>
    <xf numFmtId="0" fontId="83" fillId="6" borderId="0" applyNumberFormat="0" applyBorder="0" applyAlignment="0" applyProtection="0"/>
    <xf numFmtId="0" fontId="87" fillId="2" borderId="0" applyNumberFormat="0" applyBorder="0" applyAlignment="0" applyProtection="0"/>
    <xf numFmtId="0" fontId="127" fillId="12" borderId="0" applyNumberFormat="0" applyBorder="0" applyAlignment="0" applyProtection="0"/>
    <xf numFmtId="0" fontId="126" fillId="6" borderId="0" applyNumberFormat="0" applyBorder="0" applyAlignment="0" applyProtection="0"/>
    <xf numFmtId="0" fontId="87" fillId="2" borderId="0" applyNumberFormat="0" applyBorder="0" applyAlignment="0" applyProtection="0"/>
    <xf numFmtId="0" fontId="103" fillId="12" borderId="0" applyNumberFormat="0" applyBorder="0" applyAlignment="0" applyProtection="0"/>
    <xf numFmtId="0" fontId="85" fillId="12" borderId="0" applyNumberFormat="0" applyBorder="0" applyAlignment="0" applyProtection="0"/>
    <xf numFmtId="0" fontId="83" fillId="6" borderId="0" applyNumberFormat="0" applyBorder="0" applyAlignment="0" applyProtection="0"/>
    <xf numFmtId="0" fontId="83" fillId="12"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83" fillId="6" borderId="0" applyNumberFormat="0" applyBorder="0" applyAlignment="0" applyProtection="0"/>
    <xf numFmtId="0" fontId="83" fillId="6" borderId="0" applyNumberFormat="0" applyBorder="0" applyAlignment="0" applyProtection="0"/>
    <xf numFmtId="0" fontId="83" fillId="6" borderId="0" applyNumberFormat="0" applyBorder="0" applyAlignment="0" applyProtection="0"/>
    <xf numFmtId="0" fontId="85" fillId="12" borderId="0" applyNumberFormat="0" applyBorder="0" applyAlignment="0" applyProtection="0"/>
    <xf numFmtId="0" fontId="71" fillId="6" borderId="0" applyNumberFormat="0" applyBorder="0" applyAlignment="0" applyProtection="0"/>
    <xf numFmtId="0" fontId="127" fillId="6" borderId="0" applyNumberFormat="0" applyBorder="0" applyAlignment="0" applyProtection="0"/>
    <xf numFmtId="0" fontId="127" fillId="6" borderId="0" applyNumberFormat="0" applyBorder="0" applyAlignment="0" applyProtection="0"/>
    <xf numFmtId="0" fontId="83" fillId="6" borderId="0" applyNumberFormat="0" applyBorder="0" applyAlignment="0" applyProtection="0"/>
    <xf numFmtId="0" fontId="83" fillId="12" borderId="0" applyNumberFormat="0" applyBorder="0" applyAlignment="0" applyProtection="0"/>
    <xf numFmtId="0" fontId="126" fillId="6" borderId="0" applyNumberFormat="0" applyBorder="0" applyAlignment="0" applyProtection="0"/>
    <xf numFmtId="0" fontId="83" fillId="12"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83" fillId="6" borderId="0" applyNumberFormat="0" applyBorder="0" applyAlignment="0" applyProtection="0"/>
    <xf numFmtId="0" fontId="83" fillId="6" borderId="0" applyNumberFormat="0" applyBorder="0" applyAlignment="0" applyProtection="0"/>
    <xf numFmtId="227" fontId="39" fillId="0" borderId="15" applyFill="0" applyProtection="0">
      <alignment horizontal="right"/>
    </xf>
    <xf numFmtId="0" fontId="83" fillId="6" borderId="0" applyNumberFormat="0" applyBorder="0" applyAlignment="0" applyProtection="0"/>
    <xf numFmtId="0" fontId="83" fillId="6" borderId="0" applyNumberFormat="0" applyBorder="0" applyAlignment="0" applyProtection="0"/>
    <xf numFmtId="0" fontId="83" fillId="6" borderId="0" applyNumberFormat="0" applyBorder="0" applyAlignment="0" applyProtection="0"/>
    <xf numFmtId="0" fontId="83" fillId="6" borderId="0" applyNumberFormat="0" applyBorder="0" applyAlignment="0" applyProtection="0"/>
    <xf numFmtId="0" fontId="83"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83" fillId="6" borderId="0" applyNumberFormat="0" applyBorder="0" applyAlignment="0" applyProtection="0"/>
    <xf numFmtId="0" fontId="83"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83" fillId="6" borderId="0" applyNumberFormat="0" applyBorder="0" applyAlignment="0" applyProtection="0"/>
    <xf numFmtId="0" fontId="83" fillId="12" borderId="0" applyNumberFormat="0" applyBorder="0" applyAlignment="0" applyProtection="0"/>
    <xf numFmtId="0" fontId="71" fillId="6" borderId="0" applyNumberFormat="0" applyBorder="0" applyAlignment="0" applyProtection="0"/>
    <xf numFmtId="0" fontId="83" fillId="6" borderId="0" applyNumberFormat="0" applyBorder="0" applyAlignment="0" applyProtection="0"/>
    <xf numFmtId="0" fontId="71" fillId="6" borderId="0" applyNumberFormat="0" applyBorder="0" applyAlignment="0" applyProtection="0"/>
    <xf numFmtId="0" fontId="83" fillId="6" borderId="0" applyNumberFormat="0" applyBorder="0" applyAlignment="0" applyProtection="0"/>
    <xf numFmtId="0" fontId="83" fillId="6" borderId="0" applyNumberFormat="0" applyBorder="0" applyAlignment="0" applyProtection="0"/>
    <xf numFmtId="0" fontId="85" fillId="12" borderId="0" applyNumberFormat="0" applyBorder="0" applyAlignment="0" applyProtection="0"/>
    <xf numFmtId="0" fontId="71" fillId="6" borderId="0" applyNumberFormat="0" applyBorder="0" applyAlignment="0" applyProtection="0"/>
    <xf numFmtId="0" fontId="87" fillId="2" borderId="0" applyNumberFormat="0" applyBorder="0" applyAlignment="0" applyProtection="0"/>
    <xf numFmtId="0" fontId="13" fillId="0" borderId="0">
      <alignment/>
      <protection/>
    </xf>
    <xf numFmtId="0" fontId="115" fillId="15" borderId="0" applyNumberFormat="0" applyBorder="0" applyAlignment="0" applyProtection="0"/>
    <xf numFmtId="0" fontId="0" fillId="0" borderId="0">
      <alignment vertical="center"/>
      <protection/>
    </xf>
    <xf numFmtId="0" fontId="128" fillId="0" borderId="0">
      <alignment/>
      <protection/>
    </xf>
    <xf numFmtId="0" fontId="0" fillId="0" borderId="0">
      <alignment vertical="center"/>
      <protection/>
    </xf>
    <xf numFmtId="0" fontId="0" fillId="0" borderId="0">
      <alignment vertical="center"/>
      <protection/>
    </xf>
    <xf numFmtId="0" fontId="129" fillId="0" borderId="0">
      <alignment/>
      <protection/>
    </xf>
    <xf numFmtId="0" fontId="0" fillId="0" borderId="0">
      <alignment vertical="center"/>
      <protection/>
    </xf>
    <xf numFmtId="0" fontId="13" fillId="0" borderId="0">
      <alignment/>
      <protection/>
    </xf>
    <xf numFmtId="0" fontId="13" fillId="0" borderId="0">
      <alignment vertical="center"/>
      <protection/>
    </xf>
    <xf numFmtId="0" fontId="0" fillId="0" borderId="0">
      <alignment vertical="center"/>
      <protection/>
    </xf>
    <xf numFmtId="0" fontId="0" fillId="0" borderId="0">
      <alignment vertical="center"/>
      <protection/>
    </xf>
    <xf numFmtId="0" fontId="13" fillId="0" borderId="0">
      <alignment horizontal="left" wrapText="1"/>
      <protection/>
    </xf>
    <xf numFmtId="0" fontId="13" fillId="0" borderId="0">
      <alignment/>
      <protection/>
    </xf>
    <xf numFmtId="0" fontId="13" fillId="0" borderId="0">
      <alignment horizontal="left" wrapText="1"/>
      <protection/>
    </xf>
    <xf numFmtId="0" fontId="13" fillId="0" borderId="0">
      <alignment/>
      <protection/>
    </xf>
    <xf numFmtId="0" fontId="13" fillId="0" borderId="0">
      <alignment horizontal="left" wrapText="1"/>
      <protection/>
    </xf>
    <xf numFmtId="0" fontId="13" fillId="0" borderId="0">
      <alignment horizontal="left" wrapText="1"/>
      <protection/>
    </xf>
    <xf numFmtId="0" fontId="0" fillId="0" borderId="0">
      <alignment vertical="center"/>
      <protection/>
    </xf>
    <xf numFmtId="0" fontId="13" fillId="0" borderId="0">
      <alignment/>
      <protection/>
    </xf>
    <xf numFmtId="0" fontId="0" fillId="0" borderId="0">
      <alignment vertical="center"/>
      <protection/>
    </xf>
    <xf numFmtId="0" fontId="54" fillId="3" borderId="1" applyNumberFormat="0" applyAlignment="0" applyProtection="0"/>
    <xf numFmtId="0" fontId="13" fillId="0" borderId="0">
      <alignment/>
      <protection/>
    </xf>
    <xf numFmtId="0" fontId="13" fillId="0" borderId="0">
      <alignment vertical="center"/>
      <protection/>
    </xf>
    <xf numFmtId="0" fontId="0" fillId="0" borderId="0">
      <alignment vertical="center"/>
      <protection/>
    </xf>
    <xf numFmtId="0" fontId="13" fillId="0" borderId="0">
      <alignment/>
      <protection/>
    </xf>
    <xf numFmtId="0" fontId="13" fillId="0" borderId="0">
      <alignment/>
      <protection/>
    </xf>
    <xf numFmtId="0" fontId="13" fillId="0" borderId="0">
      <alignment/>
      <protection/>
    </xf>
    <xf numFmtId="0" fontId="34" fillId="0" borderId="0">
      <alignment/>
      <protection/>
    </xf>
    <xf numFmtId="0" fontId="13" fillId="0" borderId="0">
      <alignment vertical="center"/>
      <protection/>
    </xf>
    <xf numFmtId="0" fontId="13" fillId="0" borderId="0">
      <alignment vertical="center"/>
      <protection/>
    </xf>
    <xf numFmtId="0" fontId="34" fillId="0" borderId="0">
      <alignment vertical="center"/>
      <protection/>
    </xf>
    <xf numFmtId="0" fontId="34" fillId="0" borderId="0">
      <alignment vertical="center"/>
      <protection/>
    </xf>
    <xf numFmtId="0" fontId="13" fillId="0" borderId="0">
      <alignment/>
      <protection/>
    </xf>
    <xf numFmtId="0" fontId="13" fillId="0" borderId="0">
      <alignment vertical="center"/>
      <protection/>
    </xf>
    <xf numFmtId="0" fontId="13" fillId="0" borderId="0">
      <alignment vertical="center"/>
      <protection/>
    </xf>
    <xf numFmtId="0" fontId="13" fillId="0" borderId="0">
      <alignment/>
      <protection/>
    </xf>
    <xf numFmtId="0" fontId="0" fillId="0" borderId="0" applyNumberFormat="0" applyFont="0" applyFill="0" applyBorder="0" applyAlignment="0" applyProtection="0"/>
    <xf numFmtId="0" fontId="0"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protection/>
    </xf>
    <xf numFmtId="0" fontId="130" fillId="0" borderId="0" applyNumberFormat="0" applyFill="0" applyBorder="0" applyAlignment="0" applyProtection="0"/>
    <xf numFmtId="0" fontId="131" fillId="0" borderId="0" applyNumberFormat="0" applyFill="0" applyBorder="0" applyAlignment="0" applyProtection="0"/>
    <xf numFmtId="0" fontId="132" fillId="0" borderId="0" applyNumberFormat="0" applyFill="0" applyBorder="0" applyAlignment="0" applyProtection="0"/>
    <xf numFmtId="0" fontId="40" fillId="0" borderId="0" applyFill="0" applyBorder="0" applyAlignment="0">
      <protection/>
    </xf>
    <xf numFmtId="0" fontId="40" fillId="0" borderId="0" applyFill="0" applyBorder="0" applyAlignment="0">
      <protection/>
    </xf>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115" fillId="15" borderId="0" applyNumberFormat="0" applyBorder="0" applyAlignment="0" applyProtection="0"/>
    <xf numFmtId="0" fontId="133" fillId="15" borderId="0" applyNumberFormat="0" applyBorder="0" applyAlignment="0" applyProtection="0"/>
    <xf numFmtId="0" fontId="115" fillId="15" borderId="0" applyNumberFormat="0" applyBorder="0" applyAlignment="0" applyProtection="0"/>
    <xf numFmtId="0" fontId="115" fillId="15" borderId="0" applyNumberFormat="0" applyBorder="0" applyAlignment="0" applyProtection="0"/>
    <xf numFmtId="0" fontId="87" fillId="15" borderId="0" applyNumberFormat="0" applyBorder="0" applyAlignment="0" applyProtection="0"/>
    <xf numFmtId="0" fontId="87" fillId="2" borderId="0" applyNumberFormat="0" applyBorder="0" applyAlignment="0" applyProtection="0"/>
    <xf numFmtId="0" fontId="87" fillId="15" borderId="0" applyNumberFormat="0" applyBorder="0" applyAlignment="0" applyProtection="0"/>
    <xf numFmtId="0" fontId="87" fillId="15" borderId="0" applyNumberFormat="0" applyBorder="0" applyAlignment="0" applyProtection="0"/>
    <xf numFmtId="0" fontId="87" fillId="2" borderId="0" applyNumberFormat="0" applyBorder="0" applyAlignment="0" applyProtection="0"/>
    <xf numFmtId="0" fontId="133" fillId="15" borderId="0" applyNumberFormat="0" applyBorder="0" applyAlignment="0" applyProtection="0"/>
    <xf numFmtId="0" fontId="133" fillId="15" borderId="0" applyNumberFormat="0" applyBorder="0" applyAlignment="0" applyProtection="0"/>
    <xf numFmtId="0" fontId="87" fillId="2" borderId="0" applyNumberFormat="0" applyBorder="0" applyAlignment="0" applyProtection="0"/>
    <xf numFmtId="0" fontId="87" fillId="15" borderId="0" applyNumberFormat="0" applyBorder="0" applyAlignment="0" applyProtection="0"/>
    <xf numFmtId="0" fontId="87" fillId="2" borderId="0" applyNumberFormat="0" applyBorder="0" applyAlignment="0" applyProtection="0"/>
    <xf numFmtId="0" fontId="10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10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115" fillId="2" borderId="0" applyNumberFormat="0" applyBorder="0" applyAlignment="0" applyProtection="0"/>
    <xf numFmtId="0" fontId="133" fillId="2" borderId="0" applyNumberFormat="0" applyBorder="0" applyAlignment="0" applyProtection="0"/>
    <xf numFmtId="0" fontId="115" fillId="2" borderId="0" applyNumberFormat="0" applyBorder="0" applyAlignment="0" applyProtection="0"/>
    <xf numFmtId="0" fontId="87" fillId="2" borderId="0" applyNumberFormat="0" applyBorder="0" applyAlignment="0" applyProtection="0"/>
    <xf numFmtId="0" fontId="134" fillId="15" borderId="0" applyNumberFormat="0" applyBorder="0" applyAlignment="0" applyProtection="0"/>
    <xf numFmtId="0" fontId="115" fillId="2" borderId="0" applyNumberFormat="0" applyBorder="0" applyAlignment="0" applyProtection="0"/>
    <xf numFmtId="0" fontId="133" fillId="15" borderId="0" applyNumberFormat="0" applyBorder="0" applyAlignment="0" applyProtection="0"/>
    <xf numFmtId="0" fontId="61" fillId="22" borderId="0" applyNumberFormat="0" applyBorder="0" applyAlignment="0" applyProtection="0"/>
    <xf numFmtId="0" fontId="133" fillId="15" borderId="0" applyNumberFormat="0" applyBorder="0" applyAlignment="0" applyProtection="0"/>
    <xf numFmtId="0" fontId="87" fillId="2" borderId="0" applyNumberFormat="0" applyBorder="0" applyAlignment="0" applyProtection="0"/>
    <xf numFmtId="0" fontId="87" fillId="15" borderId="0" applyNumberFormat="0" applyBorder="0" applyAlignment="0" applyProtection="0"/>
    <xf numFmtId="0" fontId="107" fillId="2" borderId="0" applyNumberFormat="0" applyBorder="0" applyAlignment="0" applyProtection="0"/>
    <xf numFmtId="0" fontId="10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133" fillId="15" borderId="0" applyNumberFormat="0" applyBorder="0" applyAlignment="0" applyProtection="0"/>
    <xf numFmtId="0" fontId="134" fillId="2" borderId="0" applyNumberFormat="0" applyBorder="0" applyAlignment="0" applyProtection="0"/>
    <xf numFmtId="0" fontId="134" fillId="2" borderId="0" applyNumberFormat="0" applyBorder="0" applyAlignment="0" applyProtection="0"/>
    <xf numFmtId="0" fontId="87" fillId="15" borderId="0" applyNumberFormat="0" applyBorder="0" applyAlignment="0" applyProtection="0"/>
    <xf numFmtId="0" fontId="115" fillId="2" borderId="0" applyNumberFormat="0" applyBorder="0" applyAlignment="0" applyProtection="0"/>
    <xf numFmtId="0" fontId="87" fillId="15" borderId="0" applyNumberFormat="0" applyBorder="0" applyAlignment="0" applyProtection="0"/>
    <xf numFmtId="0" fontId="10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107" fillId="2" borderId="0" applyNumberFormat="0" applyBorder="0" applyAlignment="0" applyProtection="0"/>
    <xf numFmtId="0" fontId="87" fillId="2" borderId="0" applyNumberFormat="0" applyBorder="0" applyAlignment="0" applyProtection="0"/>
    <xf numFmtId="0" fontId="107" fillId="2" borderId="0" applyNumberFormat="0" applyBorder="0" applyAlignment="0" applyProtection="0"/>
    <xf numFmtId="0" fontId="10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107" fillId="2" borderId="0" applyNumberFormat="0" applyBorder="0" applyAlignment="0" applyProtection="0"/>
    <xf numFmtId="0" fontId="87" fillId="2" borderId="0" applyNumberFormat="0" applyBorder="0" applyAlignment="0" applyProtection="0"/>
    <xf numFmtId="0" fontId="87" fillId="15" borderId="0" applyNumberFormat="0" applyBorder="0" applyAlignment="0" applyProtection="0"/>
    <xf numFmtId="0" fontId="10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10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133" fillId="15" borderId="0" applyNumberFormat="0" applyBorder="0" applyAlignment="0" applyProtection="0"/>
    <xf numFmtId="4" fontId="0" fillId="0" borderId="0" applyFont="0" applyFill="0" applyBorder="0" applyAlignment="0" applyProtection="0"/>
    <xf numFmtId="0" fontId="135" fillId="0" borderId="0" applyNumberFormat="0" applyFill="0" applyBorder="0" applyAlignment="0" applyProtection="0"/>
    <xf numFmtId="0" fontId="19" fillId="0" borderId="10" applyNumberFormat="0" applyFill="0" applyAlignment="0" applyProtection="0"/>
    <xf numFmtId="0" fontId="19" fillId="0" borderId="10" applyNumberFormat="0" applyFill="0" applyAlignment="0" applyProtection="0"/>
    <xf numFmtId="0" fontId="60" fillId="7" borderId="8" applyNumberFormat="0" applyAlignment="0" applyProtection="0"/>
    <xf numFmtId="0" fontId="60" fillId="7" borderId="8" applyNumberFormat="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12" fillId="0" borderId="15" applyNumberFormat="0" applyFill="0" applyProtection="0">
      <alignment horizontal="left"/>
    </xf>
    <xf numFmtId="0" fontId="86" fillId="0" borderId="9" applyNumberFormat="0" applyFill="0" applyAlignment="0" applyProtection="0"/>
    <xf numFmtId="0" fontId="86" fillId="0" borderId="9" applyNumberFormat="0" applyFill="0" applyAlignment="0" applyProtection="0"/>
    <xf numFmtId="41" fontId="0" fillId="0" borderId="0" applyFont="0" applyFill="0" applyBorder="0" applyAlignment="0" applyProtection="0"/>
    <xf numFmtId="43" fontId="0" fillId="0" borderId="0" applyFont="0" applyFill="0" applyBorder="0" applyAlignment="0" applyProtection="0"/>
    <xf numFmtId="228" fontId="0" fillId="0" borderId="0" applyFont="0" applyFill="0" applyBorder="0" applyAlignment="0" applyProtection="0"/>
    <xf numFmtId="229" fontId="0" fillId="0" borderId="0" applyFont="0" applyFill="0" applyBorder="0" applyAlignment="0" applyProtection="0"/>
    <xf numFmtId="230" fontId="0" fillId="0" borderId="0" applyFont="0" applyFill="0" applyBorder="0" applyAlignment="0" applyProtection="0"/>
    <xf numFmtId="231" fontId="0" fillId="0" borderId="0" applyFont="0" applyFill="0" applyBorder="0" applyAlignment="0" applyProtection="0"/>
    <xf numFmtId="232" fontId="0" fillId="0" borderId="0" applyFont="0" applyFill="0" applyBorder="0" applyAlignment="0" applyProtection="0"/>
    <xf numFmtId="233" fontId="0" fillId="0" borderId="0" applyFont="0" applyFill="0" applyBorder="0" applyAlignment="0" applyProtection="0"/>
    <xf numFmtId="234" fontId="0" fillId="0" borderId="0" applyFont="0" applyFill="0" applyBorder="0" applyAlignment="0" applyProtection="0"/>
    <xf numFmtId="0" fontId="9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5" fontId="92" fillId="0" borderId="0" applyFill="0" applyBorder="0" applyProtection="0">
      <alignment horizontal="right"/>
    </xf>
    <xf numFmtId="41" fontId="0" fillId="0" borderId="0" applyFont="0" applyFill="0" applyBorder="0" applyAlignment="0" applyProtection="0"/>
    <xf numFmtId="0" fontId="136" fillId="0" borderId="0">
      <alignment/>
      <protection/>
    </xf>
    <xf numFmtId="0" fontId="35" fillId="34" borderId="0" applyNumberFormat="0" applyBorder="0" applyAlignment="0" applyProtection="0"/>
    <xf numFmtId="178" fontId="0" fillId="0" borderId="0" applyFont="0" applyFill="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3"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39" fillId="0" borderId="22" applyNumberFormat="0" applyFill="0" applyProtection="0">
      <alignment horizontal="left"/>
    </xf>
    <xf numFmtId="0" fontId="88" fillId="14" borderId="0" applyNumberFormat="0" applyBorder="0" applyAlignment="0" applyProtection="0"/>
    <xf numFmtId="0" fontId="65" fillId="4" borderId="7" applyNumberFormat="0" applyAlignment="0" applyProtection="0"/>
    <xf numFmtId="0" fontId="54" fillId="3" borderId="1" applyNumberFormat="0" applyAlignment="0" applyProtection="0"/>
    <xf numFmtId="1" fontId="39" fillId="0" borderId="15" applyFill="0" applyProtection="0">
      <alignment horizontal="center"/>
    </xf>
    <xf numFmtId="1" fontId="1" fillId="0" borderId="12">
      <alignment vertical="center"/>
      <protection locked="0"/>
    </xf>
    <xf numFmtId="235" fontId="0" fillId="0" borderId="0" applyFont="0" applyFill="0" applyBorder="0" applyAlignment="0" applyProtection="0"/>
    <xf numFmtId="0" fontId="137" fillId="0" borderId="0">
      <alignment/>
      <protection/>
    </xf>
    <xf numFmtId="236" fontId="1" fillId="0" borderId="12">
      <alignment vertical="center"/>
      <protection locked="0"/>
    </xf>
    <xf numFmtId="0" fontId="73" fillId="0" borderId="0">
      <alignment/>
      <protection/>
    </xf>
    <xf numFmtId="0" fontId="73" fillId="0" borderId="0">
      <alignment/>
      <protection/>
    </xf>
    <xf numFmtId="0" fontId="106" fillId="0" borderId="0">
      <alignment/>
      <protection/>
    </xf>
    <xf numFmtId="0" fontId="105" fillId="0" borderId="0">
      <alignment/>
      <protection/>
    </xf>
    <xf numFmtId="43" fontId="0" fillId="0" borderId="0" applyFont="0" applyFill="0" applyBorder="0" applyAlignment="0" applyProtection="0"/>
    <xf numFmtId="41" fontId="0" fillId="0" borderId="0" applyFont="0" applyFill="0" applyBorder="0" applyAlignment="0" applyProtection="0"/>
    <xf numFmtId="0" fontId="0" fillId="8" borderId="2" applyNumberFormat="0" applyFont="0" applyAlignment="0" applyProtection="0"/>
    <xf numFmtId="0" fontId="0" fillId="8" borderId="2" applyNumberFormat="0" applyFont="0" applyAlignment="0" applyProtection="0"/>
    <xf numFmtId="0" fontId="39" fillId="0" borderId="12" applyNumberFormat="0">
      <alignment/>
      <protection/>
    </xf>
    <xf numFmtId="0" fontId="55" fillId="0" borderId="0">
      <alignment/>
      <protection/>
    </xf>
    <xf numFmtId="0" fontId="39" fillId="0" borderId="0">
      <alignment/>
      <protection/>
    </xf>
    <xf numFmtId="185" fontId="0" fillId="0" borderId="0" applyFont="0" applyFill="0" applyBorder="0" applyAlignment="0" applyProtection="0"/>
    <xf numFmtId="178"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85" fontId="0" fillId="0" borderId="0" applyFont="0" applyFill="0" applyBorder="0" applyAlignment="0" applyProtection="0"/>
    <xf numFmtId="0" fontId="39" fillId="0" borderId="0">
      <alignment/>
      <protection/>
    </xf>
  </cellStyleXfs>
  <cellXfs count="298">
    <xf numFmtId="0" fontId="0" fillId="0" borderId="0" xfId="0" applyAlignment="1">
      <alignment vertical="center"/>
    </xf>
    <xf numFmtId="0" fontId="2" fillId="0" borderId="0" xfId="0" applyFont="1" applyAlignment="1">
      <alignment vertical="center"/>
    </xf>
    <xf numFmtId="0" fontId="3" fillId="0" borderId="0" xfId="485" applyFont="1" applyFill="1" applyAlignment="1">
      <alignment horizontal="center" vertical="center"/>
      <protection/>
    </xf>
    <xf numFmtId="0" fontId="4" fillId="0" borderId="0" xfId="485" applyFont="1" applyFill="1" applyAlignment="1">
      <alignment vertical="center"/>
      <protection/>
    </xf>
    <xf numFmtId="0" fontId="5" fillId="0" borderId="0" xfId="485" applyFont="1" applyFill="1" applyAlignment="1">
      <alignment horizontal="center" vertical="center"/>
      <protection/>
    </xf>
    <xf numFmtId="0" fontId="5" fillId="0" borderId="0" xfId="485" applyFont="1" applyFill="1" applyAlignment="1">
      <alignment vertical="center"/>
      <protection/>
    </xf>
    <xf numFmtId="0" fontId="6" fillId="0" borderId="12" xfId="485" applyFont="1" applyFill="1" applyBorder="1" applyAlignment="1">
      <alignment horizontal="center" vertical="center"/>
      <protection/>
    </xf>
    <xf numFmtId="0" fontId="7" fillId="0" borderId="12" xfId="485" applyFont="1" applyFill="1" applyBorder="1" applyAlignment="1">
      <alignment horizontal="center" vertical="center"/>
      <protection/>
    </xf>
    <xf numFmtId="0" fontId="8" fillId="19" borderId="12" xfId="485" applyFont="1" applyFill="1" applyBorder="1" applyAlignment="1" applyProtection="1">
      <alignment horizontal="center" vertical="center" wrapText="1"/>
      <protection/>
    </xf>
    <xf numFmtId="0" fontId="9" fillId="19" borderId="12" xfId="485" applyFont="1" applyFill="1" applyBorder="1" applyAlignment="1" applyProtection="1">
      <alignment horizontal="center" vertical="center" wrapText="1"/>
      <protection/>
    </xf>
    <xf numFmtId="3" fontId="10" fillId="0" borderId="12" xfId="485" applyNumberFormat="1" applyFont="1" applyFill="1" applyBorder="1" applyAlignment="1" applyProtection="1">
      <alignment vertical="center"/>
      <protection/>
    </xf>
    <xf numFmtId="3" fontId="10" fillId="0" borderId="12" xfId="485" applyNumberFormat="1" applyFont="1" applyFill="1" applyBorder="1" applyAlignment="1" applyProtection="1">
      <alignment horizontal="center" vertical="center"/>
      <protection/>
    </xf>
    <xf numFmtId="237" fontId="10" fillId="0" borderId="12" xfId="485" applyNumberFormat="1" applyFont="1" applyFill="1" applyBorder="1" applyAlignment="1">
      <alignment horizontal="center" vertical="center"/>
      <protection/>
    </xf>
    <xf numFmtId="237" fontId="10" fillId="0" borderId="12" xfId="485" applyNumberFormat="1" applyFont="1" applyFill="1" applyBorder="1" applyAlignment="1" applyProtection="1">
      <alignment vertical="center"/>
      <protection/>
    </xf>
    <xf numFmtId="237" fontId="10" fillId="0" borderId="12" xfId="485" applyNumberFormat="1" applyFont="1" applyFill="1" applyBorder="1" applyAlignment="1" applyProtection="1">
      <alignment horizontal="center" vertical="center"/>
      <protection/>
    </xf>
    <xf numFmtId="0" fontId="1" fillId="0" borderId="12" xfId="0" applyFont="1" applyBorder="1" applyAlignment="1" applyProtection="1">
      <alignment vertical="center"/>
      <protection locked="0"/>
    </xf>
    <xf numFmtId="0" fontId="11" fillId="0" borderId="12" xfId="485" applyFont="1" applyFill="1" applyBorder="1" applyAlignment="1">
      <alignment horizontal="center" vertical="center"/>
      <protection/>
    </xf>
    <xf numFmtId="3" fontId="11" fillId="0" borderId="12" xfId="485" applyNumberFormat="1" applyFont="1" applyFill="1" applyBorder="1" applyAlignment="1">
      <alignment horizontal="center" vertical="center"/>
      <protection/>
    </xf>
    <xf numFmtId="237" fontId="11" fillId="0" borderId="12" xfId="485" applyNumberFormat="1" applyFont="1" applyFill="1" applyBorder="1" applyAlignment="1">
      <alignment horizontal="center" vertical="center"/>
      <protection/>
    </xf>
    <xf numFmtId="237" fontId="12" fillId="0" borderId="12" xfId="485" applyNumberFormat="1" applyFont="1" applyFill="1" applyBorder="1" applyAlignment="1" applyProtection="1">
      <alignment vertical="center"/>
      <protection/>
    </xf>
    <xf numFmtId="0" fontId="10" fillId="0" borderId="12" xfId="485" applyFont="1" applyFill="1" applyBorder="1" applyAlignment="1">
      <alignment vertical="center"/>
      <protection/>
    </xf>
    <xf numFmtId="0" fontId="10" fillId="0" borderId="12" xfId="485" applyFont="1" applyFill="1" applyBorder="1" applyAlignment="1">
      <alignment horizontal="center" vertical="center"/>
      <protection/>
    </xf>
    <xf numFmtId="237" fontId="13" fillId="0" borderId="12" xfId="649" applyNumberFormat="1" applyBorder="1" applyAlignment="1">
      <alignment horizontal="center" vertical="center"/>
      <protection/>
    </xf>
    <xf numFmtId="237" fontId="11" fillId="0" borderId="12" xfId="485" applyNumberFormat="1" applyFont="1" applyFill="1" applyBorder="1" applyAlignment="1">
      <alignment vertical="center"/>
      <protection/>
    </xf>
    <xf numFmtId="0" fontId="11" fillId="0" borderId="12" xfId="485" applyFont="1" applyFill="1" applyBorder="1" applyAlignment="1">
      <alignment vertical="center"/>
      <protection/>
    </xf>
    <xf numFmtId="238" fontId="11" fillId="0" borderId="12" xfId="485" applyNumberFormat="1" applyFont="1" applyFill="1" applyBorder="1" applyAlignment="1">
      <alignment horizontal="center" vertical="center"/>
      <protection/>
    </xf>
    <xf numFmtId="237" fontId="14" fillId="0" borderId="12" xfId="649" applyNumberFormat="1" applyFont="1" applyBorder="1" applyAlignment="1">
      <alignment horizontal="center" vertical="center"/>
      <protection/>
    </xf>
    <xf numFmtId="237" fontId="11" fillId="0" borderId="12" xfId="485" applyNumberFormat="1" applyFont="1" applyFill="1" applyBorder="1" applyAlignment="1" applyProtection="1">
      <alignment horizontal="center" vertical="center"/>
      <protection/>
    </xf>
    <xf numFmtId="0" fontId="10" fillId="0" borderId="0" xfId="485" applyFont="1" applyFill="1" applyAlignment="1">
      <alignment vertical="center"/>
      <protection/>
    </xf>
    <xf numFmtId="0" fontId="0" fillId="0" borderId="0" xfId="0" applyAlignment="1">
      <alignment vertical="center" wrapText="1"/>
    </xf>
    <xf numFmtId="0" fontId="15" fillId="0" borderId="0" xfId="0" applyFont="1" applyAlignment="1">
      <alignment vertical="center"/>
    </xf>
    <xf numFmtId="239" fontId="16" fillId="0" borderId="0" xfId="0" applyNumberFormat="1" applyFont="1" applyAlignment="1">
      <alignment horizontal="center" vertical="center"/>
    </xf>
    <xf numFmtId="240" fontId="16" fillId="0" borderId="0" xfId="0" applyNumberFormat="1" applyFont="1" applyAlignment="1">
      <alignment horizontal="center" vertical="center"/>
    </xf>
    <xf numFmtId="0" fontId="16" fillId="0" borderId="0" xfId="0" applyFont="1" applyAlignment="1">
      <alignment vertical="center" wrapText="1"/>
    </xf>
    <xf numFmtId="0" fontId="16" fillId="0" borderId="0" xfId="0" applyFont="1" applyAlignment="1">
      <alignment vertical="center"/>
    </xf>
    <xf numFmtId="0" fontId="17" fillId="0" borderId="0" xfId="0" applyFont="1" applyAlignment="1">
      <alignment vertical="center" wrapText="1"/>
    </xf>
    <xf numFmtId="0" fontId="18" fillId="0" borderId="0" xfId="0" applyFont="1" applyAlignment="1">
      <alignment horizontal="center" vertical="center"/>
    </xf>
    <xf numFmtId="0" fontId="0" fillId="0" borderId="19" xfId="0" applyFont="1" applyBorder="1" applyAlignment="1">
      <alignment vertical="center"/>
    </xf>
    <xf numFmtId="0" fontId="0" fillId="0" borderId="19" xfId="0" applyBorder="1" applyAlignment="1">
      <alignment vertical="center"/>
    </xf>
    <xf numFmtId="0" fontId="11" fillId="0" borderId="12" xfId="0" applyFont="1" applyBorder="1" applyAlignment="1" applyProtection="1">
      <alignment horizontal="center" vertical="center" wrapText="1"/>
      <protection locked="0"/>
    </xf>
    <xf numFmtId="0" fontId="19" fillId="0" borderId="24" xfId="0" applyFont="1" applyBorder="1" applyAlignment="1">
      <alignment horizontal="center" vertical="center"/>
    </xf>
    <xf numFmtId="0" fontId="19" fillId="0" borderId="20" xfId="0" applyFont="1" applyBorder="1" applyAlignment="1">
      <alignment horizontal="center" vertical="center"/>
    </xf>
    <xf numFmtId="239" fontId="20" fillId="0" borderId="13" xfId="0" applyNumberFormat="1" applyFont="1" applyBorder="1" applyAlignment="1">
      <alignment horizontal="center" vertical="center" wrapText="1"/>
    </xf>
    <xf numFmtId="0" fontId="21" fillId="0" borderId="24" xfId="0" applyFont="1" applyBorder="1" applyAlignment="1">
      <alignment horizontal="center" vertical="center"/>
    </xf>
    <xf numFmtId="0" fontId="21" fillId="0" borderId="20" xfId="0" applyFont="1" applyBorder="1" applyAlignment="1">
      <alignment horizontal="center" vertical="center"/>
    </xf>
    <xf numFmtId="0" fontId="12" fillId="0" borderId="25" xfId="0" applyFont="1" applyBorder="1" applyAlignment="1" applyProtection="1">
      <alignment horizontal="center" vertical="center" wrapText="1"/>
      <protection locked="0"/>
    </xf>
    <xf numFmtId="0" fontId="12" fillId="0" borderId="13" xfId="0" applyFont="1" applyFill="1" applyBorder="1" applyAlignment="1" applyProtection="1">
      <alignment horizontal="center" vertical="center" wrapText="1"/>
      <protection locked="0"/>
    </xf>
    <xf numFmtId="0" fontId="16" fillId="0" borderId="13" xfId="0" applyFont="1" applyBorder="1" applyAlignment="1">
      <alignment horizontal="center" vertical="center" wrapText="1"/>
    </xf>
    <xf numFmtId="0" fontId="22" fillId="0" borderId="13" xfId="0" applyFont="1" applyFill="1" applyBorder="1" applyAlignment="1">
      <alignment vertical="center" wrapText="1"/>
    </xf>
    <xf numFmtId="239" fontId="20" fillId="0" borderId="22" xfId="0" applyNumberFormat="1" applyFont="1" applyBorder="1" applyAlignment="1">
      <alignment horizontal="center" vertical="center" wrapText="1"/>
    </xf>
    <xf numFmtId="240" fontId="17" fillId="0" borderId="12" xfId="0" applyNumberFormat="1" applyFont="1" applyBorder="1" applyAlignment="1">
      <alignment horizontal="center" vertical="center" wrapText="1"/>
    </xf>
    <xf numFmtId="0" fontId="23" fillId="10" borderId="12" xfId="0" applyFont="1" applyFill="1" applyBorder="1" applyAlignment="1" applyProtection="1">
      <alignment horizontal="center" vertical="center" wrapText="1"/>
      <protection/>
    </xf>
    <xf numFmtId="0" fontId="22" fillId="24" borderId="12" xfId="0" applyFont="1" applyFill="1" applyBorder="1" applyAlignment="1" applyProtection="1">
      <alignment horizontal="center" vertical="center" wrapText="1"/>
      <protection/>
    </xf>
    <xf numFmtId="0" fontId="22" fillId="6" borderId="12" xfId="0" applyFont="1" applyFill="1" applyBorder="1" applyAlignment="1" applyProtection="1">
      <alignment horizontal="center" vertical="center" wrapText="1"/>
      <protection locked="0"/>
    </xf>
    <xf numFmtId="241" fontId="22" fillId="0" borderId="12" xfId="0" applyNumberFormat="1" applyFont="1" applyBorder="1" applyAlignment="1" applyProtection="1">
      <alignment horizontal="center" vertical="center"/>
      <protection/>
    </xf>
    <xf numFmtId="239" fontId="22" fillId="0" borderId="12" xfId="0" applyNumberFormat="1" applyFont="1" applyBorder="1" applyAlignment="1" applyProtection="1">
      <alignment horizontal="center" vertical="center"/>
      <protection/>
    </xf>
    <xf numFmtId="240" fontId="22" fillId="0" borderId="12" xfId="0" applyNumberFormat="1" applyFont="1" applyBorder="1" applyAlignment="1" applyProtection="1">
      <alignment horizontal="center" vertical="center"/>
      <protection/>
    </xf>
    <xf numFmtId="241" fontId="22" fillId="0" borderId="12" xfId="0" applyNumberFormat="1" applyFont="1" applyBorder="1" applyAlignment="1" applyProtection="1">
      <alignment horizontal="center" vertical="center" wrapText="1"/>
      <protection/>
    </xf>
    <xf numFmtId="0" fontId="23" fillId="19" borderId="12" xfId="0" applyFont="1" applyFill="1" applyBorder="1" applyAlignment="1" applyProtection="1">
      <alignment horizontal="center" vertical="center" wrapText="1"/>
      <protection/>
    </xf>
    <xf numFmtId="0" fontId="12" fillId="0" borderId="12" xfId="0" applyFont="1" applyFill="1" applyBorder="1" applyAlignment="1" applyProtection="1">
      <alignment horizontal="center" vertical="center" wrapText="1"/>
      <protection/>
    </xf>
    <xf numFmtId="0" fontId="12" fillId="0" borderId="12" xfId="0" applyFont="1" applyFill="1" applyBorder="1" applyAlignment="1" applyProtection="1">
      <alignment horizontal="left" vertical="center" wrapText="1"/>
      <protection locked="0"/>
    </xf>
    <xf numFmtId="242" fontId="16" fillId="21" borderId="12" xfId="0" applyNumberFormat="1" applyFont="1" applyFill="1" applyBorder="1" applyAlignment="1">
      <alignment horizontal="center" vertical="center"/>
    </xf>
    <xf numFmtId="0" fontId="12" fillId="0" borderId="24" xfId="0" applyFont="1" applyFill="1" applyBorder="1" applyAlignment="1">
      <alignment vertical="center" wrapText="1"/>
    </xf>
    <xf numFmtId="239" fontId="16" fillId="0" borderId="12" xfId="0" applyNumberFormat="1" applyFont="1" applyBorder="1" applyAlignment="1">
      <alignment horizontal="center" vertical="center"/>
    </xf>
    <xf numFmtId="240" fontId="16" fillId="0" borderId="12" xfId="0" applyNumberFormat="1" applyFont="1" applyBorder="1" applyAlignment="1">
      <alignment vertical="center"/>
    </xf>
    <xf numFmtId="242" fontId="16" fillId="0" borderId="12" xfId="0" applyNumberFormat="1" applyFont="1" applyBorder="1" applyAlignment="1">
      <alignment horizontal="center" vertical="center"/>
    </xf>
    <xf numFmtId="0" fontId="24" fillId="0" borderId="12" xfId="0" applyFont="1" applyBorder="1" applyAlignment="1" applyProtection="1">
      <alignment horizontal="center" vertical="center" wrapText="1"/>
      <protection/>
    </xf>
    <xf numFmtId="0" fontId="12" fillId="0" borderId="12" xfId="0" applyFont="1" applyBorder="1" applyAlignment="1" applyProtection="1">
      <alignment horizontal="center" vertical="center" wrapText="1"/>
      <protection/>
    </xf>
    <xf numFmtId="0" fontId="12" fillId="0" borderId="12" xfId="0" applyFont="1" applyFill="1" applyBorder="1" applyAlignment="1" applyProtection="1">
      <alignment horizontal="left" vertical="center" wrapText="1"/>
      <protection/>
    </xf>
    <xf numFmtId="242" fontId="16" fillId="0" borderId="12" xfId="0" applyNumberFormat="1" applyFont="1" applyFill="1" applyBorder="1" applyAlignment="1">
      <alignment horizontal="center" vertical="center"/>
    </xf>
    <xf numFmtId="0" fontId="12" fillId="0" borderId="12" xfId="0" applyFont="1" applyFill="1" applyBorder="1" applyAlignment="1">
      <alignment horizontal="left" vertical="center"/>
    </xf>
    <xf numFmtId="0" fontId="12" fillId="0" borderId="12" xfId="0" applyFont="1" applyFill="1" applyBorder="1" applyAlignment="1">
      <alignment horizontal="left" vertical="center" wrapText="1"/>
    </xf>
    <xf numFmtId="0" fontId="22" fillId="0" borderId="12" xfId="0" applyFont="1" applyFill="1" applyBorder="1" applyAlignment="1" applyProtection="1">
      <alignment horizontal="center" vertical="center" wrapText="1"/>
      <protection/>
    </xf>
    <xf numFmtId="0" fontId="12" fillId="0" borderId="24" xfId="0" applyFont="1" applyFill="1" applyBorder="1" applyAlignment="1">
      <alignment vertical="top" wrapText="1"/>
    </xf>
    <xf numFmtId="0" fontId="24" fillId="19" borderId="12" xfId="0" applyFont="1" applyFill="1" applyBorder="1" applyAlignment="1" applyProtection="1">
      <alignment horizontal="center" vertical="center" wrapText="1"/>
      <protection/>
    </xf>
    <xf numFmtId="0" fontId="22" fillId="6" borderId="12" xfId="0" applyFont="1" applyFill="1" applyBorder="1" applyAlignment="1" applyProtection="1">
      <alignment horizontal="center" vertical="center" wrapText="1"/>
      <protection/>
    </xf>
    <xf numFmtId="241" fontId="22" fillId="0" borderId="12" xfId="0" applyNumberFormat="1" applyFont="1" applyFill="1" applyBorder="1" applyAlignment="1">
      <alignment horizontal="center" vertical="center"/>
    </xf>
    <xf numFmtId="239" fontId="22" fillId="0" borderId="12" xfId="0" applyNumberFormat="1" applyFont="1" applyFill="1" applyBorder="1" applyAlignment="1">
      <alignment horizontal="center" vertical="center"/>
    </xf>
    <xf numFmtId="240" fontId="22" fillId="0" borderId="12" xfId="0" applyNumberFormat="1" applyFont="1" applyFill="1" applyBorder="1" applyAlignment="1">
      <alignment horizontal="center" vertical="center"/>
    </xf>
    <xf numFmtId="0" fontId="23" fillId="0" borderId="12" xfId="0" applyFont="1" applyBorder="1" applyAlignment="1" applyProtection="1">
      <alignment horizontal="center" vertical="center" wrapText="1"/>
      <protection/>
    </xf>
    <xf numFmtId="241" fontId="22" fillId="0" borderId="12" xfId="0" applyNumberFormat="1" applyFont="1" applyBorder="1" applyAlignment="1">
      <alignment horizontal="center" vertical="center"/>
    </xf>
    <xf numFmtId="239" fontId="22" fillId="0" borderId="12" xfId="0" applyNumberFormat="1" applyFont="1" applyBorder="1" applyAlignment="1">
      <alignment horizontal="center" vertical="center"/>
    </xf>
    <xf numFmtId="240" fontId="22" fillId="0" borderId="12" xfId="0" applyNumberFormat="1" applyFont="1" applyBorder="1" applyAlignment="1">
      <alignment horizontal="center" vertical="center"/>
    </xf>
    <xf numFmtId="0" fontId="22" fillId="0" borderId="12" xfId="0" applyFont="1" applyBorder="1" applyAlignment="1" applyProtection="1">
      <alignment horizontal="center" vertical="center" wrapText="1"/>
      <protection/>
    </xf>
    <xf numFmtId="0" fontId="12" fillId="0" borderId="12" xfId="0" applyFont="1" applyFill="1" applyBorder="1" applyAlignment="1">
      <alignment vertical="center" wrapText="1"/>
    </xf>
    <xf numFmtId="241" fontId="22" fillId="0" borderId="12" xfId="0" applyNumberFormat="1" applyFont="1" applyFill="1" applyBorder="1" applyAlignment="1" applyProtection="1">
      <alignment horizontal="center" vertical="center"/>
      <protection/>
    </xf>
    <xf numFmtId="240" fontId="22" fillId="0" borderId="12" xfId="0" applyNumberFormat="1" applyFont="1" applyFill="1" applyBorder="1" applyAlignment="1" applyProtection="1">
      <alignment horizontal="center" vertical="center"/>
      <protection/>
    </xf>
    <xf numFmtId="0" fontId="22" fillId="6" borderId="12" xfId="0" applyFont="1" applyFill="1" applyBorder="1" applyAlignment="1" applyProtection="1">
      <alignment horizontal="left" vertical="center" wrapText="1"/>
      <protection/>
    </xf>
    <xf numFmtId="242" fontId="20" fillId="0" borderId="12" xfId="0" applyNumberFormat="1" applyFont="1" applyFill="1" applyBorder="1" applyAlignment="1">
      <alignment horizontal="center" vertical="center"/>
    </xf>
    <xf numFmtId="243" fontId="22" fillId="0" borderId="24" xfId="0" applyNumberFormat="1" applyFont="1" applyFill="1" applyBorder="1" applyAlignment="1">
      <alignment horizontal="center" vertical="center"/>
    </xf>
    <xf numFmtId="0" fontId="21" fillId="0" borderId="26" xfId="0" applyFont="1" applyBorder="1" applyAlignment="1">
      <alignment horizontal="center" vertical="center"/>
    </xf>
    <xf numFmtId="0" fontId="25" fillId="0" borderId="13" xfId="0" applyFont="1" applyBorder="1" applyAlignment="1">
      <alignment horizontal="center" vertical="center" wrapText="1"/>
    </xf>
    <xf numFmtId="0" fontId="25" fillId="0" borderId="12" xfId="0" applyFont="1" applyBorder="1" applyAlignment="1">
      <alignment horizontal="center" vertical="center" wrapText="1"/>
    </xf>
    <xf numFmtId="0" fontId="16" fillId="0" borderId="12" xfId="0" applyFont="1" applyFill="1" applyBorder="1" applyAlignment="1">
      <alignment horizontal="center" vertical="center" wrapText="1"/>
    </xf>
    <xf numFmtId="0" fontId="25" fillId="0" borderId="22" xfId="0" applyFont="1" applyBorder="1" applyAlignment="1">
      <alignment horizontal="center" vertical="center"/>
    </xf>
    <xf numFmtId="244" fontId="26" fillId="0" borderId="12" xfId="0" applyNumberFormat="1" applyFont="1" applyBorder="1" applyAlignment="1" applyProtection="1">
      <alignment horizontal="center" vertical="center"/>
      <protection/>
    </xf>
    <xf numFmtId="241" fontId="27" fillId="0" borderId="12" xfId="0" applyNumberFormat="1" applyFont="1" applyBorder="1" applyAlignment="1" applyProtection="1">
      <alignment horizontal="center" vertical="center" wrapText="1"/>
      <protection/>
    </xf>
    <xf numFmtId="241" fontId="16" fillId="0" borderId="12" xfId="0" applyNumberFormat="1" applyFont="1" applyBorder="1" applyAlignment="1">
      <alignment vertical="center"/>
    </xf>
    <xf numFmtId="244" fontId="27" fillId="0" borderId="12" xfId="0" applyNumberFormat="1" applyFont="1" applyBorder="1" applyAlignment="1" applyProtection="1">
      <alignment horizontal="center" vertical="center"/>
      <protection/>
    </xf>
    <xf numFmtId="0" fontId="17" fillId="0" borderId="12" xfId="0" applyFont="1" applyBorder="1" applyAlignment="1">
      <alignment vertical="center" wrapText="1"/>
    </xf>
    <xf numFmtId="241" fontId="20" fillId="0" borderId="12" xfId="0" applyNumberFormat="1" applyFont="1" applyBorder="1" applyAlignment="1">
      <alignment horizontal="center" vertical="center"/>
    </xf>
    <xf numFmtId="241" fontId="26" fillId="0" borderId="12" xfId="0" applyNumberFormat="1" applyFont="1" applyBorder="1" applyAlignment="1">
      <alignment horizontal="center" vertical="center" wrapText="1"/>
    </xf>
    <xf numFmtId="0" fontId="23" fillId="0" borderId="12" xfId="0" applyFont="1" applyFill="1" applyBorder="1" applyAlignment="1" applyProtection="1">
      <alignment horizontal="center" vertical="center" wrapText="1"/>
      <protection/>
    </xf>
    <xf numFmtId="240" fontId="20" fillId="0" borderId="12" xfId="0" applyNumberFormat="1" applyFont="1" applyBorder="1" applyAlignment="1">
      <alignment horizontal="center" vertical="center"/>
    </xf>
    <xf numFmtId="0" fontId="0" fillId="0" borderId="12" xfId="0" applyBorder="1" applyAlignment="1">
      <alignment vertical="center"/>
    </xf>
    <xf numFmtId="242" fontId="19" fillId="0" borderId="12" xfId="0" applyNumberFormat="1" applyFont="1" applyBorder="1" applyAlignment="1">
      <alignment horizontal="center" vertical="center"/>
    </xf>
    <xf numFmtId="239" fontId="20" fillId="0" borderId="12" xfId="0" applyNumberFormat="1" applyFont="1" applyBorder="1" applyAlignment="1">
      <alignment horizontal="center" vertical="center"/>
    </xf>
    <xf numFmtId="240" fontId="16" fillId="0" borderId="12" xfId="0" applyNumberFormat="1" applyFont="1" applyBorder="1" applyAlignment="1">
      <alignment horizontal="center" vertical="center"/>
    </xf>
    <xf numFmtId="242" fontId="20" fillId="0" borderId="12" xfId="0" applyNumberFormat="1" applyFont="1" applyBorder="1" applyAlignment="1">
      <alignment horizontal="center" vertical="center"/>
    </xf>
    <xf numFmtId="0" fontId="16" fillId="0" borderId="12" xfId="0" applyFont="1" applyBorder="1" applyAlignment="1">
      <alignment vertical="center"/>
    </xf>
    <xf numFmtId="0" fontId="16" fillId="0" borderId="12" xfId="0" applyFont="1" applyBorder="1" applyAlignment="1">
      <alignment vertical="center" wrapText="1"/>
    </xf>
    <xf numFmtId="244" fontId="22" fillId="0" borderId="12" xfId="0" applyNumberFormat="1" applyFont="1" applyBorder="1" applyAlignment="1">
      <alignment horizontal="center" vertical="center"/>
    </xf>
    <xf numFmtId="0" fontId="12" fillId="0" borderId="24" xfId="0" applyFont="1" applyFill="1" applyBorder="1" applyAlignment="1">
      <alignment horizontal="left" vertical="center" wrapText="1"/>
    </xf>
    <xf numFmtId="0" fontId="16" fillId="0" borderId="24" xfId="0" applyFont="1" applyFill="1" applyBorder="1" applyAlignment="1">
      <alignment vertical="center" wrapText="1"/>
    </xf>
    <xf numFmtId="0" fontId="27" fillId="0" borderId="24" xfId="0" applyFont="1" applyFill="1" applyBorder="1" applyAlignment="1">
      <alignment vertical="center" wrapText="1"/>
    </xf>
    <xf numFmtId="0" fontId="20" fillId="0" borderId="12" xfId="0" applyFont="1" applyBorder="1" applyAlignment="1">
      <alignment horizontal="center" vertical="center"/>
    </xf>
    <xf numFmtId="242" fontId="16" fillId="0" borderId="12" xfId="0" applyNumberFormat="1" applyFont="1" applyBorder="1" applyAlignment="1">
      <alignment vertical="center"/>
    </xf>
    <xf numFmtId="0" fontId="27" fillId="0" borderId="24"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241" fontId="12" fillId="0" borderId="12" xfId="0" applyNumberFormat="1" applyFont="1" applyFill="1" applyBorder="1" applyAlignment="1">
      <alignment horizontal="center" vertical="center"/>
    </xf>
    <xf numFmtId="0" fontId="12" fillId="0" borderId="27" xfId="0" applyFont="1" applyFill="1" applyBorder="1" applyAlignment="1">
      <alignment horizontal="left" vertical="center" wrapText="1"/>
    </xf>
    <xf numFmtId="0" fontId="12" fillId="0" borderId="28" xfId="0" applyFont="1" applyFill="1" applyBorder="1" applyAlignment="1">
      <alignment horizontal="left" vertical="center" wrapText="1"/>
    </xf>
    <xf numFmtId="239" fontId="22" fillId="0" borderId="12" xfId="0" applyNumberFormat="1" applyFont="1" applyFill="1" applyBorder="1" applyAlignment="1" applyProtection="1">
      <alignment horizontal="center" vertical="center"/>
      <protection/>
    </xf>
    <xf numFmtId="0" fontId="15" fillId="0" borderId="12" xfId="0" applyFont="1" applyBorder="1" applyAlignment="1">
      <alignment vertical="center"/>
    </xf>
    <xf numFmtId="241" fontId="28" fillId="0" borderId="12" xfId="0" applyNumberFormat="1" applyFont="1" applyBorder="1" applyAlignment="1">
      <alignment horizontal="center" vertical="center"/>
    </xf>
    <xf numFmtId="0" fontId="22" fillId="25" borderId="12" xfId="0" applyFont="1" applyFill="1" applyBorder="1" applyAlignment="1" applyProtection="1">
      <alignment horizontal="center" vertical="center" wrapText="1"/>
      <protection/>
    </xf>
    <xf numFmtId="0" fontId="16" fillId="0" borderId="12" xfId="0" applyFont="1" applyBorder="1" applyAlignment="1">
      <alignment horizontal="center" vertical="center"/>
    </xf>
    <xf numFmtId="0" fontId="16" fillId="0" borderId="12" xfId="0" applyFont="1" applyFill="1" applyBorder="1" applyAlignment="1">
      <alignment vertical="center" wrapText="1"/>
    </xf>
    <xf numFmtId="241" fontId="12" fillId="5" borderId="12" xfId="0" applyNumberFormat="1" applyFont="1" applyFill="1" applyBorder="1" applyAlignment="1">
      <alignment horizontal="center" vertical="center"/>
    </xf>
    <xf numFmtId="244" fontId="16" fillId="0" borderId="12" xfId="0" applyNumberFormat="1" applyFont="1" applyBorder="1" applyAlignment="1">
      <alignment vertical="center"/>
    </xf>
    <xf numFmtId="0" fontId="21" fillId="0" borderId="12" xfId="0" applyFont="1" applyBorder="1" applyAlignment="1">
      <alignment vertical="center"/>
    </xf>
    <xf numFmtId="0" fontId="21" fillId="0" borderId="12" xfId="0" applyFont="1" applyBorder="1" applyAlignment="1">
      <alignment horizontal="center" vertical="center"/>
    </xf>
    <xf numFmtId="241" fontId="21" fillId="0" borderId="12" xfId="0" applyNumberFormat="1" applyFont="1" applyBorder="1" applyAlignment="1">
      <alignment vertical="center"/>
    </xf>
    <xf numFmtId="244" fontId="21" fillId="0" borderId="12" xfId="0" applyNumberFormat="1" applyFont="1" applyBorder="1" applyAlignment="1">
      <alignment vertical="center"/>
    </xf>
    <xf numFmtId="0" fontId="19" fillId="0" borderId="12" xfId="0" applyFont="1" applyBorder="1" applyAlignment="1">
      <alignment horizontal="center" vertical="center"/>
    </xf>
    <xf numFmtId="241" fontId="19" fillId="0" borderId="12" xfId="0" applyNumberFormat="1" applyFont="1" applyBorder="1" applyAlignment="1">
      <alignment horizontal="center" vertical="center"/>
    </xf>
    <xf numFmtId="241" fontId="19" fillId="0" borderId="12" xfId="0" applyNumberFormat="1" applyFont="1" applyBorder="1" applyAlignment="1">
      <alignment vertical="center"/>
    </xf>
    <xf numFmtId="244" fontId="12" fillId="0" borderId="12" xfId="0" applyNumberFormat="1" applyFont="1" applyFill="1" applyBorder="1" applyAlignment="1">
      <alignment horizontal="center" vertical="center"/>
    </xf>
    <xf numFmtId="244" fontId="15" fillId="0" borderId="12" xfId="0" applyNumberFormat="1" applyFont="1" applyBorder="1" applyAlignment="1">
      <alignment vertical="center"/>
    </xf>
    <xf numFmtId="0" fontId="25" fillId="0" borderId="12" xfId="0" applyFont="1" applyBorder="1" applyAlignment="1">
      <alignment vertical="center" wrapText="1"/>
    </xf>
    <xf numFmtId="0" fontId="29" fillId="0" borderId="0" xfId="0" applyFont="1" applyAlignment="1">
      <alignment horizontal="center" vertical="center"/>
    </xf>
    <xf numFmtId="0" fontId="28" fillId="0" borderId="0" xfId="0" applyFont="1" applyAlignment="1">
      <alignment vertical="center"/>
    </xf>
    <xf numFmtId="0" fontId="0" fillId="0" borderId="0" xfId="0" applyAlignment="1">
      <alignment horizontal="center" vertical="center"/>
    </xf>
    <xf numFmtId="10" fontId="0" fillId="0" borderId="0" xfId="0" applyNumberFormat="1" applyAlignment="1">
      <alignment vertical="center"/>
    </xf>
    <xf numFmtId="0" fontId="30" fillId="0" borderId="0" xfId="0" applyFont="1" applyAlignment="1">
      <alignment horizontal="center" vertical="center"/>
    </xf>
    <xf numFmtId="0" fontId="2" fillId="0" borderId="0" xfId="0" applyFont="1" applyAlignment="1">
      <alignment horizontal="center" vertical="center"/>
    </xf>
    <xf numFmtId="0" fontId="31" fillId="0" borderId="29" xfId="0" applyFont="1" applyBorder="1" applyAlignment="1">
      <alignment horizontal="right" vertical="center"/>
    </xf>
    <xf numFmtId="0" fontId="31" fillId="0" borderId="0" xfId="0" applyFont="1" applyBorder="1" applyAlignment="1">
      <alignment horizontal="right" vertical="center"/>
    </xf>
    <xf numFmtId="0" fontId="21" fillId="0" borderId="29" xfId="0" applyFont="1" applyBorder="1" applyAlignment="1">
      <alignment horizontal="left" vertical="center"/>
    </xf>
    <xf numFmtId="0" fontId="32" fillId="0" borderId="12" xfId="0" applyFont="1" applyBorder="1" applyAlignment="1">
      <alignment horizontal="center" vertical="center" wrapText="1"/>
    </xf>
    <xf numFmtId="0" fontId="6" fillId="19" borderId="12" xfId="0" applyFont="1" applyFill="1" applyBorder="1" applyAlignment="1" applyProtection="1">
      <alignment horizontal="center" vertical="center" wrapText="1"/>
      <protection/>
    </xf>
    <xf numFmtId="10" fontId="32" fillId="0" borderId="12" xfId="0" applyNumberFormat="1" applyFont="1" applyBorder="1" applyAlignment="1">
      <alignment horizontal="center" vertical="center"/>
    </xf>
    <xf numFmtId="0" fontId="32" fillId="0" borderId="12" xfId="0" applyFont="1" applyBorder="1" applyAlignment="1">
      <alignment horizontal="center" vertical="center"/>
    </xf>
    <xf numFmtId="0" fontId="32" fillId="0" borderId="12" xfId="0" applyFont="1" applyBorder="1" applyAlignment="1">
      <alignment horizontal="left" vertical="center" wrapText="1"/>
    </xf>
    <xf numFmtId="0" fontId="32" fillId="0" borderId="12" xfId="0" applyNumberFormat="1" applyFont="1" applyBorder="1" applyAlignment="1">
      <alignment horizontal="center" vertical="center"/>
    </xf>
    <xf numFmtId="0" fontId="5" fillId="0" borderId="12" xfId="683" applyFont="1" applyFill="1" applyBorder="1" applyAlignment="1">
      <alignment horizontal="left" vertical="center" wrapText="1"/>
      <protection/>
    </xf>
    <xf numFmtId="237" fontId="33" fillId="0" borderId="12" xfId="0" applyNumberFormat="1" applyFont="1" applyBorder="1" applyAlignment="1">
      <alignment horizontal="center" vertical="center"/>
    </xf>
    <xf numFmtId="237" fontId="34" fillId="0" borderId="0" xfId="0" applyNumberFormat="1" applyFont="1" applyAlignment="1">
      <alignment horizontal="center" vertical="center"/>
    </xf>
    <xf numFmtId="0" fontId="34" fillId="0" borderId="12" xfId="0" applyFont="1" applyBorder="1" applyAlignment="1">
      <alignment vertical="center"/>
    </xf>
    <xf numFmtId="0" fontId="5" fillId="0" borderId="12" xfId="0" applyFont="1" applyFill="1" applyBorder="1" applyAlignment="1" applyProtection="1">
      <alignment vertical="center" wrapText="1"/>
      <protection/>
    </xf>
    <xf numFmtId="237" fontId="33" fillId="0" borderId="12" xfId="0" applyNumberFormat="1" applyFont="1" applyFill="1" applyBorder="1" applyAlignment="1">
      <alignment horizontal="center" vertical="center"/>
    </xf>
    <xf numFmtId="0" fontId="5" fillId="0" borderId="12" xfId="0" applyFont="1" applyFill="1" applyBorder="1" applyAlignment="1" applyProtection="1">
      <alignment horizontal="left" vertical="center" wrapText="1"/>
      <protection/>
    </xf>
    <xf numFmtId="237" fontId="5" fillId="19" borderId="12" xfId="0" applyNumberFormat="1" applyFont="1" applyFill="1" applyBorder="1" applyAlignment="1" applyProtection="1">
      <alignment horizontal="center" vertical="center"/>
      <protection/>
    </xf>
    <xf numFmtId="0" fontId="5" fillId="0" borderId="12" xfId="683" applyFont="1" applyFill="1" applyBorder="1" applyAlignment="1">
      <alignment vertical="center" wrapText="1"/>
      <protection/>
    </xf>
    <xf numFmtId="0" fontId="34" fillId="0" borderId="12" xfId="0" applyFont="1" applyBorder="1" applyAlignment="1">
      <alignment vertical="center" wrapText="1"/>
    </xf>
    <xf numFmtId="0" fontId="13" fillId="0" borderId="12" xfId="0" applyFont="1" applyBorder="1" applyAlignment="1" applyProtection="1">
      <alignment vertical="center" wrapText="1"/>
      <protection locked="0"/>
    </xf>
    <xf numFmtId="237" fontId="5" fillId="0" borderId="12" xfId="0" applyNumberFormat="1" applyFont="1" applyFill="1" applyBorder="1" applyAlignment="1" applyProtection="1">
      <alignment horizontal="center" vertical="center" wrapText="1"/>
      <protection/>
    </xf>
    <xf numFmtId="0" fontId="35" fillId="0" borderId="12" xfId="0" applyFont="1" applyBorder="1" applyAlignment="1">
      <alignment vertical="center"/>
    </xf>
    <xf numFmtId="0" fontId="6" fillId="0" borderId="12" xfId="683" applyFont="1" applyFill="1" applyBorder="1" applyAlignment="1">
      <alignment vertical="center" wrapText="1"/>
      <protection/>
    </xf>
    <xf numFmtId="0" fontId="36" fillId="0" borderId="12" xfId="683" applyFont="1" applyFill="1" applyBorder="1" applyAlignment="1">
      <alignment vertical="center" wrapText="1"/>
      <protection/>
    </xf>
    <xf numFmtId="0" fontId="37" fillId="0" borderId="12" xfId="683" applyFont="1" applyFill="1" applyBorder="1" applyAlignment="1">
      <alignment horizontal="center" vertical="center" wrapText="1"/>
      <protection/>
    </xf>
    <xf numFmtId="237" fontId="38" fillId="0" borderId="12" xfId="0" applyNumberFormat="1" applyFont="1" applyBorder="1" applyAlignment="1">
      <alignment horizontal="center" vertical="center"/>
    </xf>
    <xf numFmtId="243" fontId="37" fillId="0" borderId="12" xfId="0" applyNumberFormat="1" applyFont="1" applyBorder="1" applyAlignment="1" applyProtection="1">
      <alignment horizontal="center" vertical="center"/>
      <protection locked="0"/>
    </xf>
    <xf numFmtId="237" fontId="0" fillId="0" borderId="0" xfId="0" applyNumberFormat="1" applyAlignment="1">
      <alignment horizontal="center" vertical="center"/>
    </xf>
    <xf numFmtId="0" fontId="39" fillId="0" borderId="0" xfId="463">
      <alignment/>
      <protection/>
    </xf>
    <xf numFmtId="0" fontId="40" fillId="2" borderId="0" xfId="463" applyFont="1" applyFill="1">
      <alignment/>
      <protection/>
    </xf>
    <xf numFmtId="0" fontId="39" fillId="2" borderId="0" xfId="463" applyFill="1">
      <alignment/>
      <protection/>
    </xf>
    <xf numFmtId="0" fontId="39" fillId="14" borderId="30" xfId="463" applyFill="1" applyBorder="1">
      <alignment/>
      <protection/>
    </xf>
    <xf numFmtId="0" fontId="41" fillId="35" borderId="31" xfId="463" applyFont="1" applyFill="1" applyBorder="1" applyAlignment="1">
      <alignment horizontal="center"/>
      <protection/>
    </xf>
    <xf numFmtId="0" fontId="42" fillId="25" borderId="32" xfId="463" applyFont="1" applyFill="1" applyBorder="1" applyAlignment="1">
      <alignment horizontal="center"/>
      <protection/>
    </xf>
    <xf numFmtId="0" fontId="41" fillId="35" borderId="32" xfId="463" applyFont="1" applyFill="1" applyBorder="1" applyAlignment="1">
      <alignment horizontal="center"/>
      <protection/>
    </xf>
    <xf numFmtId="0" fontId="41" fillId="35" borderId="33" xfId="463" applyFont="1" applyFill="1" applyBorder="1" applyAlignment="1">
      <alignment horizontal="center"/>
      <protection/>
    </xf>
    <xf numFmtId="0" fontId="39" fillId="14" borderId="13" xfId="463" applyFill="1" applyBorder="1">
      <alignment/>
      <protection/>
    </xf>
    <xf numFmtId="0" fontId="39" fillId="14" borderId="34" xfId="463" applyFill="1" applyBorder="1">
      <alignment/>
      <protection/>
    </xf>
    <xf numFmtId="0" fontId="43" fillId="0" borderId="0" xfId="0" applyFont="1" applyAlignment="1">
      <alignment vertical="center"/>
    </xf>
    <xf numFmtId="0" fontId="0" fillId="0" borderId="0" xfId="0" applyFont="1" applyAlignment="1">
      <alignment vertical="center"/>
    </xf>
    <xf numFmtId="0" fontId="1" fillId="0" borderId="0" xfId="0" applyFont="1" applyAlignment="1">
      <alignment vertical="center"/>
    </xf>
    <xf numFmtId="0" fontId="43" fillId="0" borderId="0" xfId="0" applyFont="1" applyAlignment="1">
      <alignment horizontal="center" vertical="center"/>
    </xf>
    <xf numFmtId="0" fontId="44" fillId="0" borderId="0" xfId="0" applyFont="1" applyAlignment="1">
      <alignment horizontal="center" vertical="center"/>
    </xf>
    <xf numFmtId="0" fontId="31" fillId="0" borderId="0" xfId="0" applyFont="1" applyAlignment="1">
      <alignment vertical="center"/>
    </xf>
    <xf numFmtId="0" fontId="11" fillId="0" borderId="29" xfId="0" applyFont="1" applyBorder="1" applyAlignment="1">
      <alignment horizontal="left" vertical="center"/>
    </xf>
    <xf numFmtId="0" fontId="6" fillId="0" borderId="12" xfId="0" applyFont="1" applyFill="1" applyBorder="1" applyAlignment="1" applyProtection="1">
      <alignment horizontal="center" vertical="center" wrapText="1"/>
      <protection/>
    </xf>
    <xf numFmtId="0" fontId="33" fillId="0" borderId="12" xfId="0" applyFont="1" applyBorder="1" applyAlignment="1">
      <alignment vertical="center"/>
    </xf>
    <xf numFmtId="237" fontId="45" fillId="0" borderId="12" xfId="0" applyNumberFormat="1" applyFont="1" applyBorder="1" applyAlignment="1">
      <alignment horizontal="center" vertical="center"/>
    </xf>
    <xf numFmtId="237" fontId="45" fillId="0" borderId="12" xfId="0" applyNumberFormat="1" applyFont="1" applyFill="1" applyBorder="1" applyAlignment="1">
      <alignment horizontal="center" vertical="center"/>
    </xf>
    <xf numFmtId="240" fontId="13" fillId="0" borderId="12" xfId="0" applyNumberFormat="1" applyFont="1" applyBorder="1" applyAlignment="1">
      <alignment horizontal="center" vertical="center"/>
    </xf>
    <xf numFmtId="237" fontId="5" fillId="0" borderId="12" xfId="0" applyNumberFormat="1" applyFont="1" applyBorder="1" applyAlignment="1">
      <alignment horizontal="center" vertical="center"/>
    </xf>
    <xf numFmtId="237" fontId="5" fillId="0" borderId="12" xfId="0" applyNumberFormat="1" applyFont="1" applyFill="1" applyBorder="1" applyAlignment="1">
      <alignment horizontal="center" vertical="center"/>
    </xf>
    <xf numFmtId="0" fontId="13" fillId="0" borderId="12" xfId="0" applyFont="1" applyBorder="1" applyAlignment="1">
      <alignment horizontal="center" vertical="center"/>
    </xf>
    <xf numFmtId="245" fontId="5" fillId="0" borderId="12" xfId="0" applyNumberFormat="1" applyFont="1" applyBorder="1" applyAlignment="1">
      <alignment horizontal="center" vertical="center"/>
    </xf>
    <xf numFmtId="237" fontId="21" fillId="0" borderId="35" xfId="0" applyNumberFormat="1" applyFont="1" applyFill="1" applyBorder="1" applyAlignment="1">
      <alignment horizontal="center" vertical="center"/>
    </xf>
    <xf numFmtId="0" fontId="38" fillId="0" borderId="12" xfId="0" applyFont="1" applyBorder="1" applyAlignment="1">
      <alignment horizontal="center" vertical="center"/>
    </xf>
    <xf numFmtId="237" fontId="33" fillId="0" borderId="0" xfId="0" applyNumberFormat="1" applyFont="1" applyBorder="1" applyAlignment="1">
      <alignment horizontal="center" vertical="center"/>
    </xf>
    <xf numFmtId="237" fontId="5" fillId="0" borderId="0" xfId="0" applyNumberFormat="1" applyFont="1" applyBorder="1" applyAlignment="1">
      <alignment horizontal="center" vertical="center"/>
    </xf>
    <xf numFmtId="0" fontId="33" fillId="0" borderId="12" xfId="0" applyFont="1" applyBorder="1" applyAlignment="1">
      <alignment horizontal="center" vertical="center"/>
    </xf>
    <xf numFmtId="0" fontId="5" fillId="0" borderId="0" xfId="0" applyFont="1" applyBorder="1" applyAlignment="1">
      <alignment horizontal="center" vertical="center"/>
    </xf>
    <xf numFmtId="0" fontId="33" fillId="0" borderId="36" xfId="0" applyFont="1" applyBorder="1" applyAlignment="1">
      <alignment vertical="center"/>
    </xf>
    <xf numFmtId="0" fontId="33" fillId="0" borderId="36" xfId="0" applyFont="1" applyBorder="1" applyAlignment="1">
      <alignment horizontal="center" vertical="center"/>
    </xf>
    <xf numFmtId="0" fontId="35" fillId="0" borderId="12" xfId="0" applyFont="1" applyBorder="1" applyAlignment="1">
      <alignment horizontal="center" vertical="center"/>
    </xf>
    <xf numFmtId="0" fontId="34" fillId="0" borderId="12" xfId="0" applyFont="1" applyBorder="1" applyAlignment="1">
      <alignment horizontal="center" vertical="center"/>
    </xf>
    <xf numFmtId="237" fontId="34" fillId="0" borderId="12" xfId="0" applyNumberFormat="1" applyFont="1" applyBorder="1" applyAlignment="1">
      <alignment horizontal="center" vertical="center"/>
    </xf>
    <xf numFmtId="0" fontId="0" fillId="0" borderId="0" xfId="0" applyAlignment="1">
      <alignment vertical="center"/>
    </xf>
    <xf numFmtId="241" fontId="0" fillId="0" borderId="0" xfId="0" applyNumberFormat="1" applyAlignment="1">
      <alignment vertical="center"/>
    </xf>
    <xf numFmtId="0" fontId="3" fillId="0" borderId="0" xfId="0" applyFont="1" applyAlignment="1" applyProtection="1">
      <alignment horizontal="center" vertical="center"/>
      <protection/>
    </xf>
    <xf numFmtId="0" fontId="46" fillId="0" borderId="0" xfId="0" applyFont="1" applyAlignment="1" applyProtection="1">
      <alignment horizontal="center"/>
      <protection/>
    </xf>
    <xf numFmtId="241" fontId="5" fillId="0" borderId="0" xfId="0" applyNumberFormat="1" applyFont="1" applyAlignment="1" applyProtection="1">
      <alignment/>
      <protection/>
    </xf>
    <xf numFmtId="241" fontId="10" fillId="0" borderId="0" xfId="0" applyNumberFormat="1" applyFont="1" applyAlignment="1" applyProtection="1">
      <alignment/>
      <protection/>
    </xf>
    <xf numFmtId="0" fontId="37" fillId="0" borderId="0" xfId="0" applyFont="1" applyAlignment="1" applyProtection="1">
      <alignment horizontal="right"/>
      <protection/>
    </xf>
    <xf numFmtId="0" fontId="6" fillId="0" borderId="12" xfId="0" applyFont="1" applyBorder="1" applyAlignment="1" applyProtection="1">
      <alignment horizontal="center" vertical="center" wrapText="1"/>
      <protection/>
    </xf>
    <xf numFmtId="0" fontId="38" fillId="0" borderId="12" xfId="0" applyFont="1" applyBorder="1" applyAlignment="1" applyProtection="1">
      <alignment vertical="center" wrapText="1"/>
      <protection/>
    </xf>
    <xf numFmtId="237" fontId="38" fillId="0" borderId="12" xfId="0" applyNumberFormat="1" applyFont="1" applyBorder="1" applyAlignment="1" applyProtection="1">
      <alignment horizontal="center" vertical="center" wrapText="1"/>
      <protection/>
    </xf>
    <xf numFmtId="243" fontId="37" fillId="19" borderId="12" xfId="0" applyNumberFormat="1" applyFont="1" applyFill="1" applyBorder="1" applyAlignment="1" applyProtection="1">
      <alignment horizontal="center" vertical="center"/>
      <protection/>
    </xf>
    <xf numFmtId="0" fontId="5" fillId="19" borderId="12" xfId="0" applyFont="1" applyFill="1" applyBorder="1" applyAlignment="1" applyProtection="1">
      <alignment horizontal="left" vertical="center" wrapText="1"/>
      <protection/>
    </xf>
    <xf numFmtId="0" fontId="33" fillId="0" borderId="12" xfId="0" applyFont="1" applyBorder="1" applyAlignment="1" applyProtection="1">
      <alignment vertical="center" wrapText="1"/>
      <protection/>
    </xf>
    <xf numFmtId="243" fontId="33" fillId="19" borderId="12" xfId="0" applyNumberFormat="1" applyFont="1" applyFill="1" applyBorder="1" applyAlignment="1" applyProtection="1">
      <alignment horizontal="center" vertical="center"/>
      <protection/>
    </xf>
    <xf numFmtId="243" fontId="5" fillId="19" borderId="12" xfId="0" applyNumberFormat="1" applyFont="1" applyFill="1" applyBorder="1" applyAlignment="1" applyProtection="1">
      <alignment horizontal="center" vertical="center"/>
      <protection/>
    </xf>
    <xf numFmtId="237" fontId="47" fillId="19" borderId="12" xfId="0" applyNumberFormat="1" applyFont="1" applyFill="1" applyBorder="1" applyAlignment="1" applyProtection="1">
      <alignment horizontal="center" vertical="center"/>
      <protection/>
    </xf>
    <xf numFmtId="0" fontId="33" fillId="0" borderId="12" xfId="0" applyFont="1" applyBorder="1" applyAlignment="1" applyProtection="1">
      <alignment horizontal="left" vertical="center" wrapText="1"/>
      <protection/>
    </xf>
    <xf numFmtId="0" fontId="10" fillId="19" borderId="12" xfId="0" applyFont="1" applyFill="1" applyBorder="1" applyAlignment="1" applyProtection="1">
      <alignment horizontal="left" vertical="center" wrapText="1"/>
      <protection/>
    </xf>
    <xf numFmtId="0" fontId="38" fillId="0" borderId="12" xfId="0" applyFont="1" applyBorder="1" applyAlignment="1" applyProtection="1">
      <alignment vertical="center"/>
      <protection/>
    </xf>
    <xf numFmtId="243" fontId="38" fillId="0" borderId="12" xfId="0" applyNumberFormat="1" applyFont="1" applyBorder="1" applyAlignment="1" applyProtection="1">
      <alignment horizontal="center" vertical="center"/>
      <protection/>
    </xf>
    <xf numFmtId="0" fontId="48" fillId="0" borderId="12" xfId="0" applyFont="1" applyBorder="1" applyAlignment="1" applyProtection="1">
      <alignment vertical="center" wrapText="1"/>
      <protection/>
    </xf>
    <xf numFmtId="0" fontId="33" fillId="0" borderId="12" xfId="0" applyFont="1" applyBorder="1" applyAlignment="1" applyProtection="1">
      <alignment vertical="center"/>
      <protection/>
    </xf>
    <xf numFmtId="243" fontId="33" fillId="0" borderId="12" xfId="0" applyNumberFormat="1" applyFont="1" applyBorder="1" applyAlignment="1" applyProtection="1">
      <alignment horizontal="center" vertical="center"/>
      <protection/>
    </xf>
    <xf numFmtId="0" fontId="10" fillId="0" borderId="12" xfId="0" applyFont="1" applyBorder="1" applyAlignment="1" applyProtection="1">
      <alignment vertical="center" wrapText="1"/>
      <protection/>
    </xf>
    <xf numFmtId="243" fontId="5" fillId="0" borderId="12" xfId="0" applyNumberFormat="1" applyFont="1" applyBorder="1" applyAlignment="1" applyProtection="1">
      <alignment horizontal="center" vertical="center"/>
      <protection/>
    </xf>
    <xf numFmtId="0" fontId="49" fillId="0" borderId="0" xfId="0" applyFont="1" applyAlignment="1">
      <alignment vertical="center"/>
    </xf>
    <xf numFmtId="243" fontId="10" fillId="19" borderId="12" xfId="0" applyNumberFormat="1" applyFont="1" applyFill="1" applyBorder="1" applyAlignment="1" applyProtection="1">
      <alignment horizontal="left" vertical="center"/>
      <protection/>
    </xf>
    <xf numFmtId="0" fontId="10" fillId="0" borderId="12" xfId="0" applyFont="1" applyBorder="1" applyAlignment="1" applyProtection="1">
      <alignment vertical="center"/>
      <protection/>
    </xf>
    <xf numFmtId="0" fontId="37" fillId="0" borderId="12" xfId="0" applyFont="1" applyBorder="1" applyAlignment="1" applyProtection="1">
      <alignment horizontal="center" vertical="center"/>
      <protection/>
    </xf>
    <xf numFmtId="243" fontId="37" fillId="0" borderId="12" xfId="0" applyNumberFormat="1" applyFont="1" applyBorder="1" applyAlignment="1" applyProtection="1">
      <alignment horizontal="center" vertical="center"/>
      <protection/>
    </xf>
    <xf numFmtId="238" fontId="10" fillId="0" borderId="12" xfId="0" applyNumberFormat="1" applyFont="1" applyBorder="1" applyAlignment="1" applyProtection="1">
      <alignment horizontal="center" vertical="center"/>
      <protection/>
    </xf>
    <xf numFmtId="1" fontId="37" fillId="0" borderId="12" xfId="0" applyNumberFormat="1" applyFont="1" applyBorder="1" applyAlignment="1" applyProtection="1">
      <alignment horizontal="center" vertical="center"/>
      <protection locked="0"/>
    </xf>
    <xf numFmtId="0" fontId="31" fillId="0" borderId="12" xfId="0" applyFont="1" applyBorder="1" applyAlignment="1" applyProtection="1">
      <alignment vertical="center"/>
      <protection/>
    </xf>
    <xf numFmtId="0" fontId="34" fillId="0" borderId="0" xfId="0" applyFont="1" applyAlignment="1">
      <alignment vertical="center"/>
    </xf>
    <xf numFmtId="241" fontId="34" fillId="0" borderId="0" xfId="0" applyNumberFormat="1" applyFont="1" applyAlignment="1">
      <alignment vertical="center"/>
    </xf>
    <xf numFmtId="0" fontId="40" fillId="0" borderId="0" xfId="0" applyFont="1" applyAlignment="1">
      <alignment horizontal="center" vertical="center"/>
    </xf>
    <xf numFmtId="0" fontId="1" fillId="0" borderId="0" xfId="0" applyFont="1" applyAlignment="1">
      <alignment vertical="center"/>
    </xf>
    <xf numFmtId="0" fontId="10" fillId="0" borderId="0" xfId="0" applyFont="1" applyAlignment="1">
      <alignment horizontal="center" vertical="center"/>
    </xf>
    <xf numFmtId="0" fontId="10" fillId="0" borderId="19" xfId="0" applyFont="1" applyBorder="1" applyAlignment="1" applyProtection="1">
      <alignment horizontal="center" vertical="center"/>
      <protection/>
    </xf>
    <xf numFmtId="0" fontId="10" fillId="0" borderId="19" xfId="0" applyFont="1" applyBorder="1" applyAlignment="1" applyProtection="1">
      <alignment vertical="center"/>
      <protection/>
    </xf>
    <xf numFmtId="0" fontId="11" fillId="0" borderId="0" xfId="0" applyFont="1" applyAlignment="1">
      <alignment horizontal="left" vertical="center"/>
    </xf>
    <xf numFmtId="0" fontId="7" fillId="0" borderId="37" xfId="0" applyFont="1" applyBorder="1" applyAlignment="1" applyProtection="1">
      <alignment horizontal="center" vertical="center"/>
      <protection/>
    </xf>
    <xf numFmtId="0" fontId="7" fillId="0" borderId="38" xfId="0" applyFont="1" applyBorder="1" applyAlignment="1" applyProtection="1">
      <alignment horizontal="center" vertical="center"/>
      <protection/>
    </xf>
    <xf numFmtId="0" fontId="7" fillId="0" borderId="39" xfId="0" applyFont="1" applyBorder="1" applyAlignment="1" applyProtection="1">
      <alignment horizontal="center" vertical="center"/>
      <protection/>
    </xf>
    <xf numFmtId="0" fontId="8" fillId="19" borderId="12" xfId="0" applyFont="1" applyFill="1" applyBorder="1" applyAlignment="1" applyProtection="1">
      <alignment horizontal="center" vertical="center"/>
      <protection/>
    </xf>
    <xf numFmtId="0" fontId="8" fillId="19" borderId="12" xfId="0" applyFont="1" applyFill="1" applyBorder="1" applyAlignment="1" applyProtection="1">
      <alignment horizontal="center" vertical="center" wrapText="1"/>
      <protection/>
    </xf>
    <xf numFmtId="0" fontId="22" fillId="19" borderId="12" xfId="0" applyFont="1" applyFill="1" applyBorder="1" applyAlignment="1" applyProtection="1">
      <alignment vertical="center" wrapText="1"/>
      <protection/>
    </xf>
    <xf numFmtId="237" fontId="22" fillId="19" borderId="12" xfId="0" applyNumberFormat="1" applyFont="1" applyFill="1" applyBorder="1" applyAlignment="1" applyProtection="1">
      <alignment horizontal="center" vertical="center" wrapText="1"/>
      <protection/>
    </xf>
    <xf numFmtId="237" fontId="22" fillId="19" borderId="12" xfId="0" applyNumberFormat="1" applyFont="1" applyFill="1" applyBorder="1" applyAlignment="1" applyProtection="1">
      <alignment horizontal="center" vertical="center"/>
      <protection/>
    </xf>
    <xf numFmtId="237" fontId="22" fillId="19" borderId="12" xfId="0" applyNumberFormat="1" applyFont="1" applyFill="1" applyBorder="1" applyAlignment="1" applyProtection="1">
      <alignment horizontal="left" vertical="center" wrapText="1"/>
      <protection/>
    </xf>
    <xf numFmtId="237" fontId="22" fillId="0" borderId="12" xfId="0" applyNumberFormat="1" applyFont="1" applyBorder="1" applyAlignment="1">
      <alignment horizontal="center" vertical="center"/>
    </xf>
    <xf numFmtId="237" fontId="12" fillId="19" borderId="12" xfId="0" applyNumberFormat="1" applyFont="1" applyFill="1" applyBorder="1" applyAlignment="1" applyProtection="1">
      <alignment horizontal="left" vertical="center" wrapText="1"/>
      <protection/>
    </xf>
    <xf numFmtId="237" fontId="12" fillId="0" borderId="12" xfId="0" applyNumberFormat="1" applyFont="1" applyBorder="1" applyAlignment="1">
      <alignment horizontal="center" vertical="center"/>
    </xf>
    <xf numFmtId="0" fontId="24" fillId="0" borderId="12" xfId="0" applyFont="1" applyBorder="1" applyAlignment="1">
      <alignment horizontal="center" vertical="center" wrapText="1"/>
    </xf>
    <xf numFmtId="0" fontId="12" fillId="19" borderId="12" xfId="0" applyFont="1" applyFill="1" applyBorder="1" applyAlignment="1" applyProtection="1">
      <alignment vertical="center" wrapText="1"/>
      <protection/>
    </xf>
    <xf numFmtId="237" fontId="50" fillId="0" borderId="12" xfId="0" applyNumberFormat="1" applyFont="1" applyBorder="1" applyAlignment="1">
      <alignment horizontal="center" vertical="center"/>
    </xf>
    <xf numFmtId="0" fontId="40" fillId="0" borderId="12" xfId="0" applyFont="1" applyBorder="1" applyAlignment="1">
      <alignment horizontal="center" vertical="center"/>
    </xf>
    <xf numFmtId="0" fontId="1" fillId="0" borderId="12" xfId="0" applyFont="1" applyBorder="1" applyAlignment="1">
      <alignment horizontal="center" vertical="center"/>
    </xf>
    <xf numFmtId="237" fontId="12" fillId="19" borderId="12" xfId="0" applyNumberFormat="1" applyFont="1" applyFill="1" applyBorder="1" applyAlignment="1" applyProtection="1">
      <alignment horizontal="center" vertical="center"/>
      <protection/>
    </xf>
    <xf numFmtId="0" fontId="12" fillId="0" borderId="12" xfId="0" applyFont="1" applyBorder="1" applyAlignment="1">
      <alignment horizontal="left" vertical="center" wrapText="1"/>
    </xf>
    <xf numFmtId="0" fontId="50" fillId="0" borderId="12" xfId="0" applyFont="1" applyBorder="1" applyAlignment="1">
      <alignment horizontal="center" vertical="center" wrapText="1"/>
    </xf>
    <xf numFmtId="237" fontId="50" fillId="0" borderId="12" xfId="0" applyNumberFormat="1" applyFont="1" applyFill="1" applyBorder="1" applyAlignment="1" applyProtection="1">
      <alignment horizontal="center" vertical="center" wrapText="1"/>
      <protection/>
    </xf>
    <xf numFmtId="237" fontId="50" fillId="0" borderId="12" xfId="0" applyNumberFormat="1" applyFont="1" applyFill="1" applyBorder="1" applyAlignment="1">
      <alignment horizontal="center" vertical="center"/>
    </xf>
    <xf numFmtId="237" fontId="12" fillId="0" borderId="12" xfId="0" applyNumberFormat="1" applyFont="1" applyFill="1" applyBorder="1" applyAlignment="1" applyProtection="1">
      <alignment horizontal="center" vertical="center"/>
      <protection/>
    </xf>
    <xf numFmtId="237" fontId="50" fillId="0" borderId="12" xfId="0" applyNumberFormat="1" applyFont="1" applyFill="1" applyBorder="1" applyAlignment="1" applyProtection="1">
      <alignment horizontal="center"/>
      <protection/>
    </xf>
    <xf numFmtId="237" fontId="12" fillId="0" borderId="12" xfId="0" applyNumberFormat="1" applyFont="1" applyFill="1" applyBorder="1" applyAlignment="1">
      <alignment horizontal="center" vertical="center"/>
    </xf>
    <xf numFmtId="0" fontId="51" fillId="0" borderId="12" xfId="0" applyFont="1" applyBorder="1" applyAlignment="1">
      <alignment horizontal="center" vertical="center"/>
    </xf>
    <xf numFmtId="0" fontId="22" fillId="0" borderId="12" xfId="0" applyFont="1" applyBorder="1" applyAlignment="1">
      <alignment horizontal="center" vertical="center"/>
    </xf>
    <xf numFmtId="237" fontId="12" fillId="0" borderId="12" xfId="0" applyNumberFormat="1" applyFont="1" applyFill="1" applyBorder="1" applyAlignment="1" applyProtection="1">
      <alignment horizontal="center"/>
      <protection/>
    </xf>
    <xf numFmtId="237" fontId="12" fillId="0" borderId="24" xfId="0" applyNumberFormat="1" applyFont="1" applyFill="1" applyBorder="1" applyAlignment="1" applyProtection="1">
      <alignment horizontal="center" vertical="center"/>
      <protection/>
    </xf>
    <xf numFmtId="237" fontId="12" fillId="0" borderId="37" xfId="0" applyNumberFormat="1" applyFont="1" applyFill="1" applyBorder="1" applyAlignment="1" applyProtection="1">
      <alignment horizontal="center" vertical="center"/>
      <protection/>
    </xf>
    <xf numFmtId="237" fontId="12" fillId="19" borderId="24" xfId="0" applyNumberFormat="1" applyFont="1" applyFill="1" applyBorder="1" applyAlignment="1" applyProtection="1">
      <alignment horizontal="center" vertical="center"/>
      <protection/>
    </xf>
    <xf numFmtId="237" fontId="12" fillId="19" borderId="37" xfId="0" applyNumberFormat="1" applyFont="1" applyFill="1" applyBorder="1" applyAlignment="1" applyProtection="1">
      <alignment horizontal="center" vertical="center"/>
      <protection/>
    </xf>
    <xf numFmtId="237" fontId="12" fillId="0" borderId="12" xfId="0" applyNumberFormat="1" applyFont="1" applyFill="1" applyBorder="1" applyAlignment="1" applyProtection="1">
      <alignment horizontal="center" vertical="center" wrapText="1"/>
      <protection/>
    </xf>
    <xf numFmtId="237" fontId="50" fillId="0" borderId="12" xfId="0" applyNumberFormat="1" applyFont="1" applyFill="1" applyBorder="1" applyAlignment="1" applyProtection="1">
      <alignment horizontal="center" vertical="center"/>
      <protection/>
    </xf>
    <xf numFmtId="0" fontId="50" fillId="0" borderId="12" xfId="0" applyFont="1" applyFill="1" applyBorder="1" applyAlignment="1">
      <alignment horizontal="center" vertical="center"/>
    </xf>
    <xf numFmtId="237" fontId="50" fillId="0" borderId="12" xfId="0" applyNumberFormat="1" applyFont="1" applyFill="1" applyBorder="1" applyAlignment="1" applyProtection="1">
      <alignment horizontal="center" wrapText="1"/>
      <protection/>
    </xf>
    <xf numFmtId="237" fontId="12" fillId="0" borderId="12" xfId="0" applyNumberFormat="1" applyFont="1" applyFill="1" applyBorder="1" applyAlignment="1" applyProtection="1">
      <alignment horizontal="center" wrapText="1"/>
      <protection/>
    </xf>
    <xf numFmtId="0" fontId="12" fillId="0" borderId="12" xfId="0" applyFont="1" applyFill="1" applyBorder="1" applyAlignment="1">
      <alignment horizontal="center" vertical="center"/>
    </xf>
    <xf numFmtId="237" fontId="52" fillId="0" borderId="12" xfId="0" applyNumberFormat="1" applyFont="1" applyBorder="1" applyAlignment="1">
      <alignment horizontal="center" vertical="center"/>
    </xf>
    <xf numFmtId="0" fontId="22" fillId="19" borderId="12" xfId="0" applyFont="1" applyFill="1" applyBorder="1" applyAlignment="1" applyProtection="1">
      <alignment horizontal="center" vertical="center" wrapText="1"/>
      <protection/>
    </xf>
    <xf numFmtId="237" fontId="53" fillId="19" borderId="12" xfId="0" applyNumberFormat="1" applyFont="1" applyFill="1" applyBorder="1" applyAlignment="1" applyProtection="1">
      <alignment horizontal="center" vertical="center"/>
      <protection/>
    </xf>
    <xf numFmtId="237" fontId="40" fillId="0" borderId="0" xfId="0" applyNumberFormat="1" applyFont="1" applyAlignment="1">
      <alignment horizontal="center" vertical="center"/>
    </xf>
    <xf numFmtId="0" fontId="1" fillId="0" borderId="0" xfId="0" applyFont="1" applyAlignment="1">
      <alignment horizontal="center" vertical="center"/>
    </xf>
    <xf numFmtId="237" fontId="1" fillId="0" borderId="0" xfId="0" applyNumberFormat="1" applyFont="1" applyAlignment="1">
      <alignment vertical="center"/>
    </xf>
    <xf numFmtId="0" fontId="13" fillId="0" borderId="0" xfId="0" applyFont="1" applyAlignment="1">
      <alignment vertical="center"/>
    </xf>
  </cellXfs>
  <cellStyles count="819">
    <cellStyle name="Normal" xfId="0"/>
    <cellStyle name="Currency [0]" xfId="15"/>
    <cellStyle name="20% - 强调文字颜色 3" xfId="16"/>
    <cellStyle name="Heading" xfId="17"/>
    <cellStyle name="输入" xfId="18"/>
    <cellStyle name="?…????è [0.00]_Region Orders (2)" xfId="19"/>
    <cellStyle name="Currency" xfId="20"/>
    <cellStyle name="Normalny_Arkusz1" xfId="21"/>
    <cellStyle name="args.style" xfId="22"/>
    <cellStyle name="Accent2 - 40%" xfId="23"/>
    <cellStyle name="Comma [0]" xfId="24"/>
    <cellStyle name="40% - 强调文字颜色 3" xfId="25"/>
    <cellStyle name="Calc Percent (1)" xfId="26"/>
    <cellStyle name="?…????è_Region Orders (2)" xfId="27"/>
    <cellStyle name="?? 2 2" xfId="28"/>
    <cellStyle name="计算 2" xfId="29"/>
    <cellStyle name="差" xfId="30"/>
    <cellStyle name="Comma" xfId="31"/>
    <cellStyle name="Hyperlink" xfId="32"/>
    <cellStyle name="Unprotect" xfId="33"/>
    <cellStyle name="Accent2 - 60%" xfId="34"/>
    <cellStyle name="60% - 强调文字颜色 3" xfId="35"/>
    <cellStyle name="Percent" xfId="36"/>
    <cellStyle name="_2006年综合经营计划表（城北支行版5）" xfId="37"/>
    <cellStyle name="Followed Hyperlink" xfId="38"/>
    <cellStyle name="_kcb" xfId="39"/>
    <cellStyle name="_ET_STYLE_NoName_00__Sheet3" xfId="40"/>
    <cellStyle name="注释" xfId="41"/>
    <cellStyle name="60% - 强调文字颜色 2 3" xfId="42"/>
    <cellStyle name="S_3462875C875C4B2C" xfId="43"/>
    <cellStyle name="常规 6" xfId="44"/>
    <cellStyle name="entry" xfId="45"/>
    <cellStyle name="Entered" xfId="46"/>
    <cellStyle name="PrePop Units (1)" xfId="47"/>
    <cellStyle name="60% - 强调文字颜色 2" xfId="48"/>
    <cellStyle name="百分比 7" xfId="49"/>
    <cellStyle name="差_2006年分析表" xfId="50"/>
    <cellStyle name="标题 4" xfId="51"/>
    <cellStyle name="警告文本" xfId="52"/>
    <cellStyle name="Calc Units (0)" xfId="53"/>
    <cellStyle name="Currency$[0]" xfId="54"/>
    <cellStyle name="标题" xfId="55"/>
    <cellStyle name="解释性文本" xfId="56"/>
    <cellStyle name="_国贸底稿zhj" xfId="57"/>
    <cellStyle name="百分比 4" xfId="58"/>
    <cellStyle name="标题 1" xfId="59"/>
    <cellStyle name="0%" xfId="60"/>
    <cellStyle name="百分比 5" xfId="61"/>
    <cellStyle name="标题 2" xfId="62"/>
    <cellStyle name="60% - 强调文字颜色 1" xfId="63"/>
    <cellStyle name="桁区切り_１１月価格表" xfId="64"/>
    <cellStyle name="百分比 6" xfId="65"/>
    <cellStyle name="标题 3" xfId="66"/>
    <cellStyle name="60% - 强调文字颜色 4" xfId="67"/>
    <cellStyle name="_ZMN-赵王宾馆底稿" xfId="68"/>
    <cellStyle name="输出" xfId="69"/>
    <cellStyle name="计算" xfId="70"/>
    <cellStyle name="?? 2" xfId="71"/>
    <cellStyle name="Input" xfId="72"/>
    <cellStyle name="40% - 强调文字颜色 4 2" xfId="73"/>
    <cellStyle name="检查单元格" xfId="74"/>
    <cellStyle name="Link Units (1)" xfId="75"/>
    <cellStyle name="20% - 强调文字颜色 6" xfId="76"/>
    <cellStyle name="_1123试算平衡表（模板）（马雪泉）" xfId="77"/>
    <cellStyle name="Currency [0]" xfId="78"/>
    <cellStyle name="强调文字颜色 2" xfId="79"/>
    <cellStyle name="_2007年一季报(待披露0422)" xfId="80"/>
    <cellStyle name="链接单元格" xfId="81"/>
    <cellStyle name="汇总" xfId="82"/>
    <cellStyle name="差_Book2" xfId="83"/>
    <cellStyle name="Enter Units (0)" xfId="84"/>
    <cellStyle name="好" xfId="85"/>
    <cellStyle name="20% - 强调文字颜色 3 3" xfId="86"/>
    <cellStyle name="Heading 3" xfId="87"/>
    <cellStyle name="适中" xfId="88"/>
    <cellStyle name="20% - 强调文字颜色 5" xfId="89"/>
    <cellStyle name="强调文字颜色 1" xfId="90"/>
    <cellStyle name="Link Units (0)" xfId="91"/>
    <cellStyle name="20% - 强调文字颜色 1" xfId="92"/>
    <cellStyle name="40% - 强调文字颜色 1" xfId="93"/>
    <cellStyle name="输出 2" xfId="94"/>
    <cellStyle name="0.0%" xfId="95"/>
    <cellStyle name="Output Line Items" xfId="96"/>
    <cellStyle name="20% - 强调文字颜色 2" xfId="97"/>
    <cellStyle name="40% - 强调文字颜色 2" xfId="98"/>
    <cellStyle name="_部门分解表" xfId="99"/>
    <cellStyle name="强调文字颜色 3" xfId="100"/>
    <cellStyle name="PSChar" xfId="101"/>
    <cellStyle name="强调文字颜色 4" xfId="102"/>
    <cellStyle name="20% - 强调文字颜色 4" xfId="103"/>
    <cellStyle name="计算 3" xfId="104"/>
    <cellStyle name="?? 2 3" xfId="105"/>
    <cellStyle name="常规 2 2_Book1" xfId="106"/>
    <cellStyle name="_特色理财产品统计表1" xfId="107"/>
    <cellStyle name="40% - 强调文字颜色 4" xfId="108"/>
    <cellStyle name="强调文字颜色 5" xfId="109"/>
    <cellStyle name="F2" xfId="110"/>
    <cellStyle name="40% - 强调文字颜色 5" xfId="111"/>
    <cellStyle name="差_2006年全省财力计算表（中央、决算）" xfId="112"/>
    <cellStyle name="60% - 强调文字颜色 5" xfId="113"/>
    <cellStyle name="强调文字颜色 6" xfId="114"/>
    <cellStyle name="_弱电系统设备配置报价清单" xfId="115"/>
    <cellStyle name="0,0&#13;&#10;NA&#13;&#10;" xfId="116"/>
    <cellStyle name="好_业务工作量指标" xfId="117"/>
    <cellStyle name="1" xfId="118"/>
    <cellStyle name="F3" xfId="119"/>
    <cellStyle name="40% - 强调文字颜色 6" xfId="120"/>
    <cellStyle name="60% - 强调文字颜色 6" xfId="121"/>
    <cellStyle name="????_Analysis of Loans" xfId="122"/>
    <cellStyle name="百分比 2 3" xfId="123"/>
    <cellStyle name="@_text" xfId="124"/>
    <cellStyle name="??_????????" xfId="125"/>
    <cellStyle name="Calc Percent (0)" xfId="126"/>
    <cellStyle name="_x0007_" xfId="127"/>
    <cellStyle name="好 2" xfId="128"/>
    <cellStyle name="entry box" xfId="129"/>
    <cellStyle name="?? 3" xfId="130"/>
    <cellStyle name="?? [0.00]_Analysis of Loans" xfId="131"/>
    <cellStyle name="?? 2_2011年战略性业务激励费用挂价表（0301）" xfId="132"/>
    <cellStyle name="Comma  - Style7" xfId="133"/>
    <cellStyle name="?鹎%U龡&amp;H?_x0008__x001C__x001C_?_x0007__x0001__x0001_" xfId="134"/>
    <cellStyle name="??" xfId="135"/>
    <cellStyle name="?? [0]" xfId="136"/>
    <cellStyle name="Accent4 - 60%" xfId="137"/>
    <cellStyle name="捠壿 [0.00]_Region Orders (2)" xfId="138"/>
    <cellStyle name="???? [0.00]_Analysis of Loans" xfId="139"/>
    <cellStyle name="Percent[2]" xfId="140"/>
    <cellStyle name="style2" xfId="141"/>
    <cellStyle name="Warning Text" xfId="142"/>
    <cellStyle name="强调文字颜色 2 2" xfId="143"/>
    <cellStyle name="@ET_Style?CF_Style_1" xfId="144"/>
    <cellStyle name="_#2011六项定额预测表" xfId="145"/>
    <cellStyle name="40% - Accent2" xfId="146"/>
    <cellStyle name="_(电解铝)报表调整模板" xfId="147"/>
    <cellStyle name="好_2009年一般性转移支付标准工资_~4190974" xfId="148"/>
    <cellStyle name="Accent3 - 60%" xfId="149"/>
    <cellStyle name="Followed Hyperlink_8-邢台折~3" xfId="150"/>
    <cellStyle name="Linked Cells_Book1" xfId="151"/>
    <cellStyle name="_（黄岛电厂）报表" xfId="152"/>
    <cellStyle name="_~0254683" xfId="153"/>
    <cellStyle name="_~1542229" xfId="154"/>
    <cellStyle name="_2007年综合经营计划表样(计划处20061016)" xfId="155"/>
    <cellStyle name="_~1723196" xfId="156"/>
    <cellStyle name="KPMG Heading 3" xfId="157"/>
    <cellStyle name="_☆2010年综合经营计划长期摊销费测算表" xfId="158"/>
    <cellStyle name="Link Currency (0)" xfId="159"/>
    <cellStyle name="_0712中间业务通报0112" xfId="160"/>
    <cellStyle name="Millares_96 Risk" xfId="161"/>
    <cellStyle name="_07城北利润计划0" xfId="162"/>
    <cellStyle name="_财务处工作底稿-WB" xfId="163"/>
    <cellStyle name="_07年1月考核上报表" xfId="164"/>
    <cellStyle name="_07年中间业务调整计划（报总行公司部20070731）" xfId="165"/>
    <cellStyle name="style" xfId="166"/>
    <cellStyle name="_07年利润测算" xfId="167"/>
    <cellStyle name="Comma  - Style8" xfId="168"/>
    <cellStyle name="_07年中间业务调整计划（报总行）" xfId="169"/>
    <cellStyle name="_2010年工资测算表0309" xfId="170"/>
    <cellStyle name="_1" xfId="171"/>
    <cellStyle name="后继超级链接_NEGS" xfId="172"/>
    <cellStyle name="_1季度计划" xfId="173"/>
    <cellStyle name="_ZMN-3514底稿－年审" xfId="174"/>
    <cellStyle name="差 2" xfId="175"/>
    <cellStyle name="_2005年综合经营计划表（调整后公式）" xfId="176"/>
    <cellStyle name="_2006年报表调整-常林股份公司(本部)" xfId="177"/>
    <cellStyle name="category" xfId="178"/>
    <cellStyle name="Comma  - Style3" xfId="179"/>
    <cellStyle name="_2006国贸报表及附注修改后" xfId="180"/>
    <cellStyle name="_2006年度报表" xfId="181"/>
    <cellStyle name="_2006年统筹外资金划拨" xfId="182"/>
    <cellStyle name="20% - Accent2" xfId="183"/>
    <cellStyle name="_2006年综合经营计划表（云南行用表）" xfId="184"/>
    <cellStyle name="差_2009年一般性转移支付标准工资_不用软件计算9.1不考虑经费管理评价xl" xfId="185"/>
    <cellStyle name="_2007各网点中间业务月收入通报工作表070708" xfId="186"/>
    <cellStyle name="_2007年KPI计划分解表(部门上报样表)" xfId="187"/>
    <cellStyle name="0.00%" xfId="188"/>
    <cellStyle name="_2007综合经营计划表" xfId="189"/>
    <cellStyle name="Grey" xfId="190"/>
    <cellStyle name="_ET_STYLE_NoName_00__李波_标杆终端推广活动表" xfId="191"/>
    <cellStyle name="百分比 5 2" xfId="192"/>
    <cellStyle name="Column_Title" xfId="193"/>
    <cellStyle name="标题 2 2" xfId="194"/>
    <cellStyle name="_2008-7" xfId="195"/>
    <cellStyle name="_2008年存贷款内外部利率-供综合经营计划-20071227" xfId="196"/>
    <cellStyle name="_2008年中间业务计划（汇总）" xfId="197"/>
    <cellStyle name="_2009-1" xfId="198"/>
    <cellStyle name="分级显示行_1_13区汇总" xfId="199"/>
    <cellStyle name="_kcb1" xfId="200"/>
    <cellStyle name="_20100326高清市院遂宁检察院1080P配置清单26日改" xfId="201"/>
    <cellStyle name="_2010年度六项费用计划（0310）" xfId="202"/>
    <cellStyle name="标题 1 3" xfId="203"/>
    <cellStyle name="_2010年预算申报表(2010-02)v5二级行打印(拨备new)" xfId="204"/>
    <cellStyle name="_2011年各行基数及计划增量调查表（部门上报汇总）" xfId="205"/>
    <cellStyle name="60% - 强调文字颜色 6 2" xfId="206"/>
    <cellStyle name="_3543底稿王岚" xfId="207"/>
    <cellStyle name="_5303工厂底稿王岚" xfId="208"/>
    <cellStyle name="S_E7C4CF66F9DD6DD3" xfId="209"/>
    <cellStyle name="_8月各行减值计算" xfId="210"/>
    <cellStyle name="Subtotal" xfId="211"/>
    <cellStyle name="_Book1" xfId="212"/>
    <cellStyle name="_ZMN05年审底稿－桂林橡胶‘" xfId="213"/>
    <cellStyle name="_Book1_1" xfId="214"/>
    <cellStyle name="Calc Percent (2)" xfId="215"/>
    <cellStyle name="F5" xfId="216"/>
    <cellStyle name="_计划表2－3：产品业务计划表" xfId="217"/>
    <cellStyle name="Accent2 - 20%" xfId="218"/>
    <cellStyle name="_Book1_2" xfId="219"/>
    <cellStyle name="F6" xfId="220"/>
    <cellStyle name="_Book1_3" xfId="221"/>
    <cellStyle name="F7" xfId="222"/>
    <cellStyle name="Heading 1" xfId="223"/>
    <cellStyle name="20% - 强调文字颜色 3 2" xfId="224"/>
    <cellStyle name="_Book1_4" xfId="225"/>
    <cellStyle name="F8" xfId="226"/>
    <cellStyle name="Heading 2" xfId="227"/>
    <cellStyle name="_CCB.HO.New TB template.CCB PRC IAS Sorting.040223 trial run" xfId="228"/>
    <cellStyle name="EY House" xfId="229"/>
    <cellStyle name="style1" xfId="230"/>
    <cellStyle name="_ET_STYLE_NoName_00_" xfId="231"/>
    <cellStyle name="_ET_STYLE_NoName_00__Book1" xfId="232"/>
    <cellStyle name="wrap" xfId="233"/>
    <cellStyle name="_ET_STYLE_NoName_00__Book1_1" xfId="234"/>
    <cellStyle name="_ET_STYLE_NoName_00__李波" xfId="235"/>
    <cellStyle name="_ET_STYLE_NoName_00__李波_第三终端推广活动表" xfId="236"/>
    <cellStyle name="_ET_STYLE_NoName_00__李波_新品推广活动表" xfId="237"/>
    <cellStyle name="subhead" xfId="238"/>
    <cellStyle name="_IPO 财务报表" xfId="239"/>
    <cellStyle name="百分比 4_Book1" xfId="240"/>
    <cellStyle name="_KPI指标体系表(定)" xfId="241"/>
    <cellStyle name="通貨 [0.00]_１１月価格表" xfId="242"/>
    <cellStyle name="revised" xfId="243"/>
    <cellStyle name="_ZMN年审底稿－黎明化工研究院" xfId="244"/>
    <cellStyle name="_ZMN原料厂底稿2005" xfId="245"/>
    <cellStyle name="_双沟集团长期投资" xfId="246"/>
    <cellStyle name="_常林股份2006合并报表" xfId="247"/>
    <cellStyle name="_综合考评2007" xfId="248"/>
    <cellStyle name="_钞币安防汇总" xfId="249"/>
    <cellStyle name="_城北支行2008年KPI计划考核上报样表" xfId="250"/>
    <cellStyle name="_川崎报表TB" xfId="251"/>
    <cellStyle name="_主要指标监测表0930" xfId="252"/>
    <cellStyle name="_川崎正式报表" xfId="253"/>
    <cellStyle name="Input Cells 2" xfId="254"/>
    <cellStyle name="_单户" xfId="255"/>
    <cellStyle name="差_2008年县级公安保障标准落实奖励经费分配测算" xfId="256"/>
    <cellStyle name="RowLevel_0" xfId="257"/>
    <cellStyle name="_定稿表" xfId="258"/>
    <cellStyle name="_二级行主指表2009" xfId="259"/>
    <cellStyle name="差_~5676413" xfId="260"/>
    <cellStyle name="_方案附件13：2007综合经营计划表（云南）" xfId="261"/>
    <cellStyle name="_房租费计划" xfId="262"/>
    <cellStyle name="_费用" xfId="263"/>
    <cellStyle name="_费用_Book1" xfId="264"/>
    <cellStyle name="_分行操作风险测算" xfId="265"/>
    <cellStyle name="_审计资料清单附件3—2004年" xfId="266"/>
    <cellStyle name="20% - Accent1" xfId="267"/>
    <cellStyle name="Accent1 - 20%" xfId="268"/>
    <cellStyle name="_分解表（调整）" xfId="269"/>
    <cellStyle name="40% - 强调文字颜色 3 2" xfId="270"/>
    <cellStyle name="强调 3" xfId="271"/>
    <cellStyle name="_附件一 分行责任中心预算管理相关报表071212" xfId="272"/>
    <cellStyle name="60% - Accent2" xfId="273"/>
    <cellStyle name="部门" xfId="274"/>
    <cellStyle name="_复件 IPO 财务报表" xfId="275"/>
    <cellStyle name="S_17A10EB909CB4E74" xfId="276"/>
    <cellStyle name="_公司部1210" xfId="277"/>
    <cellStyle name="_激励费用表" xfId="278"/>
    <cellStyle name="_计划表式口径1011（产品计划编制表）" xfId="279"/>
    <cellStyle name="Accent4" xfId="280"/>
    <cellStyle name="_济铁财务处税金底稿-WB" xfId="281"/>
    <cellStyle name="標準_1.中国建行主要会表格式" xfId="282"/>
    <cellStyle name="_减值测算相关报表（反馈计财部1212）" xfId="283"/>
    <cellStyle name="20% - Accent5" xfId="284"/>
    <cellStyle name="_建会〔2007〕209号附件：核算码与COA段值映射关系表" xfId="285"/>
    <cellStyle name="砯刽 [0]_PLDT" xfId="286"/>
    <cellStyle name="60% - 强调文字颜色 3 3" xfId="287"/>
    <cellStyle name="_经济资本系数20061129" xfId="288"/>
    <cellStyle name="Monétaire_!!!GO" xfId="289"/>
    <cellStyle name="差_0502通海县" xfId="290"/>
    <cellStyle name="_利润表科目的基本对照表4（马雪泉）" xfId="291"/>
    <cellStyle name="_林海股份报表2006" xfId="292"/>
    <cellStyle name="_期间费用1" xfId="293"/>
    <cellStyle name="_实业公司ZMN底稿" xfId="294"/>
    <cellStyle name="pricing" xfId="295"/>
    <cellStyle name="_取数" xfId="296"/>
    <cellStyle name="常规 12" xfId="297"/>
    <cellStyle name="_人力费用测算表" xfId="298"/>
    <cellStyle name="Accent5 - 60%" xfId="299"/>
    <cellStyle name="_沈阳化工股份报表06" xfId="300"/>
    <cellStyle name="_条线计划汇总" xfId="301"/>
    <cellStyle name="=C:\WINNT\SYSTEM32\COMMAND.COM" xfId="302"/>
    <cellStyle name="_同皓应收、票据、预收" xfId="303"/>
    <cellStyle name="_同皓应收账龄划分" xfId="304"/>
    <cellStyle name="千位分隔 4" xfId="305"/>
    <cellStyle name="标题 4 3" xfId="306"/>
    <cellStyle name="_网络改造通信费用测算表（20090820）" xfId="307"/>
    <cellStyle name="差_2007年检察院案件数" xfId="308"/>
    <cellStyle name="Accent3" xfId="309"/>
    <cellStyle name="_新品推广活动表" xfId="310"/>
    <cellStyle name="_修改后的资产负债表科目对照表1021（马雪泉）" xfId="311"/>
    <cellStyle name="_预收其他应付内部往来" xfId="312"/>
    <cellStyle name="price" xfId="313"/>
    <cellStyle name="_中间业务挂价表（公司部+500）2" xfId="314"/>
    <cellStyle name="60% - Accent1" xfId="315"/>
    <cellStyle name="S_93BF3CC6965FEFE0" xfId="316"/>
    <cellStyle name="{Comma [0]}" xfId="317"/>
    <cellStyle name="{Comma}" xfId="318"/>
    <cellStyle name="差 3" xfId="319"/>
    <cellStyle name="{Date}" xfId="320"/>
    <cellStyle name="常规 2 4" xfId="321"/>
    <cellStyle name="{Thousand [0]}" xfId="322"/>
    <cellStyle name="Input Cells_Book1" xfId="323"/>
    <cellStyle name="{Month}" xfId="324"/>
    <cellStyle name="60% - Accent4" xfId="325"/>
    <cellStyle name="per.style" xfId="326"/>
    <cellStyle name="PSInt" xfId="327"/>
    <cellStyle name="{Percent}" xfId="328"/>
    <cellStyle name="适中 3" xfId="329"/>
    <cellStyle name="{Thousand}" xfId="330"/>
    <cellStyle name="F4" xfId="331"/>
    <cellStyle name="差_2008云南省分县市中小学教职工统计表（教育厅提供）" xfId="332"/>
    <cellStyle name="{Z'0000(1 dec)}" xfId="333"/>
    <cellStyle name="{Z'0000(4 dec)}" xfId="334"/>
    <cellStyle name="20% - Accent3" xfId="335"/>
    <cellStyle name="20% - Accent4" xfId="336"/>
    <cellStyle name="20% - Accent6" xfId="337"/>
    <cellStyle name="20% - 强调文字颜色 1 2" xfId="338"/>
    <cellStyle name="20% - 强调文字颜色 1 3" xfId="339"/>
    <cellStyle name="20% - 强调文字颜色 2 2" xfId="340"/>
    <cellStyle name="20% - 强调文字颜色 2 3" xfId="341"/>
    <cellStyle name="20% - 强调文字颜色 4 2" xfId="342"/>
    <cellStyle name="Mon閠aire_!!!GO" xfId="343"/>
    <cellStyle name="20% - 强调文字颜色 4 3" xfId="344"/>
    <cellStyle name="常规 4" xfId="345"/>
    <cellStyle name="Accent6_公安安全支出补充表5.14" xfId="346"/>
    <cellStyle name="Monétaire [0]_!!!GO" xfId="347"/>
    <cellStyle name="20% - 强调文字颜色 5 2" xfId="348"/>
    <cellStyle name="20% - 强调文字颜色 5 3" xfId="349"/>
    <cellStyle name="20% - 强调文字颜色 6 2" xfId="350"/>
    <cellStyle name="差_业务工作量指标" xfId="351"/>
    <cellStyle name="20% - 强调文字颜色 6 3" xfId="352"/>
    <cellStyle name="40% - Accent1" xfId="353"/>
    <cellStyle name="40% - Accent3" xfId="354"/>
    <cellStyle name="e鯪9Y_x000B_" xfId="355"/>
    <cellStyle name="40% - Accent4" xfId="356"/>
    <cellStyle name="Normal - Style1" xfId="357"/>
    <cellStyle name="警告文本 2" xfId="358"/>
    <cellStyle name="40% - Accent5" xfId="359"/>
    <cellStyle name="警告文本 3" xfId="360"/>
    <cellStyle name="40% - Accent6" xfId="361"/>
    <cellStyle name="40% - 强调文字颜色 1 2" xfId="362"/>
    <cellStyle name="常规 9 2" xfId="363"/>
    <cellStyle name="40% - 强调文字颜色 1 3" xfId="364"/>
    <cellStyle name="Accent1" xfId="365"/>
    <cellStyle name="40% - 强调文字颜色 2 2" xfId="366"/>
    <cellStyle name="40% - 强调文字颜色 2 3" xfId="367"/>
    <cellStyle name="40% - 强调文字颜色 3 3" xfId="368"/>
    <cellStyle name="Comma,0" xfId="369"/>
    <cellStyle name="40% - 强调文字颜色 4 3" xfId="370"/>
    <cellStyle name="好_2006年分析表" xfId="371"/>
    <cellStyle name="40% - 强调文字颜色 5 2" xfId="372"/>
    <cellStyle name="40% - 强调文字颜色 5 3" xfId="373"/>
    <cellStyle name="好_下半年禁毒办案经费分配2544.3万元" xfId="374"/>
    <cellStyle name="40% - 强调文字颜色 6 2" xfId="375"/>
    <cellStyle name="差_03昭通" xfId="376"/>
    <cellStyle name="40% - 强调文字颜色 6 3" xfId="377"/>
    <cellStyle name="60% - Accent3" xfId="378"/>
    <cellStyle name="强调文字颜色 4 2" xfId="379"/>
    <cellStyle name="60% - Accent5" xfId="380"/>
    <cellStyle name="差_云南农村义务教育统计表" xfId="381"/>
    <cellStyle name="t]&#13;&#10;color schemes=默认 Windows&#13;&#10;&#13;&#10;[color schemes]&#13;&#10;Arizona=804000,FFFFFF,FFFFFF,0,FFFFFF,0,808040,C0C0C0,FFFFF" xfId="382"/>
    <cellStyle name="强调文字颜色 4 3" xfId="383"/>
    <cellStyle name="60% - Accent6" xfId="384"/>
    <cellStyle name="好_检验表" xfId="385"/>
    <cellStyle name="t" xfId="386"/>
    <cellStyle name="60% - 强调文字颜色 1 2" xfId="387"/>
    <cellStyle name="Heading 4" xfId="388"/>
    <cellStyle name="60% - 强调文字颜色 1 3" xfId="389"/>
    <cellStyle name="60% - 强调文字颜色 2 2" xfId="390"/>
    <cellStyle name="60% - 强调文字颜色 3 2" xfId="391"/>
    <cellStyle name="60% - 强调文字颜色 4 2" xfId="392"/>
    <cellStyle name="Neutral" xfId="393"/>
    <cellStyle name="60% - 强调文字颜色 4 3" xfId="394"/>
    <cellStyle name="60% - 强调文字颜色 5 2" xfId="395"/>
    <cellStyle name="60% - 强调文字颜色 5 3" xfId="396"/>
    <cellStyle name="Currency,2" xfId="397"/>
    <cellStyle name="60% - 强调文字颜色 6 3" xfId="398"/>
    <cellStyle name="6mal" xfId="399"/>
    <cellStyle name="Linked Cells 2" xfId="400"/>
    <cellStyle name="Accent1 - 40%" xfId="401"/>
    <cellStyle name="差_2006年基础数据" xfId="402"/>
    <cellStyle name="Accent1 - 60%" xfId="403"/>
    <cellStyle name="Accent1_公安安全支出补充表5.14" xfId="404"/>
    <cellStyle name="Percent [2]" xfId="405"/>
    <cellStyle name="Accent2" xfId="406"/>
    <cellStyle name="Accent2_公安安全支出补充表5.14" xfId="407"/>
    <cellStyle name="Accent3 - 20%" xfId="408"/>
    <cellStyle name="Comma  - Style2" xfId="409"/>
    <cellStyle name="Milliers_!!!GO" xfId="410"/>
    <cellStyle name="Accent3 - 40%" xfId="411"/>
    <cellStyle name="Mon閠aire [0]_!!!GO" xfId="412"/>
    <cellStyle name="Accent3_公安安全支出补充表5.14" xfId="413"/>
    <cellStyle name="Accent4 - 20%" xfId="414"/>
    <cellStyle name="百分比 2 2 2" xfId="415"/>
    <cellStyle name="Accent4 - 40%" xfId="416"/>
    <cellStyle name="PrePop Currency (2)" xfId="417"/>
    <cellStyle name="百分比 2 4 2" xfId="418"/>
    <cellStyle name="Accent4_公安安全支出补充表5.14" xfId="419"/>
    <cellStyle name="Header1" xfId="420"/>
    <cellStyle name="Accent5" xfId="421"/>
    <cellStyle name="Accent5 - 20%" xfId="422"/>
    <cellStyle name="Accent5 - 40%" xfId="423"/>
    <cellStyle name="Accent5_公安安全支出补充表5.14" xfId="424"/>
    <cellStyle name="Accent6" xfId="425"/>
    <cellStyle name="Accent6 - 20%" xfId="426"/>
    <cellStyle name="Accent6 - 40%" xfId="427"/>
    <cellStyle name="Accent6 - 60%" xfId="428"/>
    <cellStyle name="Bad" xfId="429"/>
    <cellStyle name="Calc Currency (0)" xfId="430"/>
    <cellStyle name="Calc Currency (0) 2" xfId="431"/>
    <cellStyle name="ColLevel_0" xfId="432"/>
    <cellStyle name="Calc Currency (0)_Book1" xfId="433"/>
    <cellStyle name="comma-d" xfId="434"/>
    <cellStyle name="Enter Currency (0)" xfId="435"/>
    <cellStyle name="Calc Currency (2)" xfId="436"/>
    <cellStyle name="Calc Units (1)" xfId="437"/>
    <cellStyle name="Calc Units (2)" xfId="438"/>
    <cellStyle name="Currency$[2]" xfId="439"/>
    <cellStyle name="Percent[0]" xfId="440"/>
    <cellStyle name="Percent_!!!GO" xfId="441"/>
    <cellStyle name="Calculation" xfId="442"/>
    <cellStyle name="PSHeading" xfId="443"/>
    <cellStyle name="Check Cell" xfId="444"/>
    <cellStyle name="Col Heads" xfId="445"/>
    <cellStyle name="Comma  - Style1" xfId="446"/>
    <cellStyle name="Comma  - Style4" xfId="447"/>
    <cellStyle name="Comma  - Style5" xfId="448"/>
    <cellStyle name="Comma  - Style6" xfId="449"/>
    <cellStyle name="Comma [0]" xfId="450"/>
    <cellStyle name="Comma [00]" xfId="451"/>
    <cellStyle name="comma zerodec" xfId="452"/>
    <cellStyle name="Date_Book1" xfId="453"/>
    <cellStyle name="Comma,1" xfId="454"/>
    <cellStyle name="PrePop Units (0)" xfId="455"/>
    <cellStyle name="Comma,2" xfId="456"/>
    <cellStyle name="Comma[2]" xfId="457"/>
    <cellStyle name="好_指标五" xfId="458"/>
    <cellStyle name="Comma_ SG&amp;A Bridge " xfId="459"/>
    <cellStyle name="Date" xfId="460"/>
    <cellStyle name="差_2009年一般性转移支付标准工资_~5676413" xfId="461"/>
    <cellStyle name="Copied" xfId="462"/>
    <cellStyle name="Normal_Book1" xfId="463"/>
    <cellStyle name="COST1" xfId="464"/>
    <cellStyle name="百分比 2 4" xfId="465"/>
    <cellStyle name="Currency [00]" xfId="466"/>
    <cellStyle name="Moneda [0]_96 Risk" xfId="467"/>
    <cellStyle name="Currency,0" xfId="468"/>
    <cellStyle name="归盒啦_95" xfId="469"/>
    <cellStyle name="Currency\[0]" xfId="470"/>
    <cellStyle name="Linked Cell" xfId="471"/>
    <cellStyle name="Currency_ SG&amp;A Bridge " xfId="472"/>
    <cellStyle name="Currency1" xfId="473"/>
    <cellStyle name="Date Short" xfId="474"/>
    <cellStyle name="Dollar (zero dec)" xfId="475"/>
    <cellStyle name="Enter Currency (2)" xfId="476"/>
    <cellStyle name="百分比 2 2" xfId="477"/>
    <cellStyle name="Enter Units (1)" xfId="478"/>
    <cellStyle name="Enter Units (2)" xfId="479"/>
    <cellStyle name="Euro" xfId="480"/>
    <cellStyle name="差_00省级(定稿)" xfId="481"/>
    <cellStyle name="Explanatory Text" xfId="482"/>
    <cellStyle name="差_1110洱源县" xfId="483"/>
    <cellStyle name="Fixed" xfId="484"/>
    <cellStyle name="常规 10" xfId="485"/>
    <cellStyle name="Good" xfId="486"/>
    <cellStyle name="HEADER" xfId="487"/>
    <cellStyle name="差_1003牟定县" xfId="488"/>
    <cellStyle name="Header2" xfId="489"/>
    <cellStyle name="Heading1" xfId="490"/>
    <cellStyle name="Heading2" xfId="491"/>
    <cellStyle name="KPMG Heading 2" xfId="492"/>
    <cellStyle name="Hyperlink_8-邢台折~3" xfId="493"/>
    <cellStyle name="差_0605石屏县" xfId="494"/>
    <cellStyle name="Input [yellow]" xfId="495"/>
    <cellStyle name="Input Cells" xfId="496"/>
    <cellStyle name="KPMG Heading 1" xfId="497"/>
    <cellStyle name="好_奖励补助测算7.25 (version 1) (version 1)" xfId="498"/>
    <cellStyle name="KPMG Heading 4" xfId="499"/>
    <cellStyle name="KPMG Normal" xfId="500"/>
    <cellStyle name="KPMG Normal Text" xfId="501"/>
    <cellStyle name="sstot" xfId="502"/>
    <cellStyle name="left" xfId="503"/>
    <cellStyle name="Link Currency (2)" xfId="504"/>
    <cellStyle name="Link Units (2)" xfId="505"/>
    <cellStyle name="Total" xfId="506"/>
    <cellStyle name="Linked Cells" xfId="507"/>
    <cellStyle name="Millares [0]_96 Risk" xfId="508"/>
    <cellStyle name="Milliers [0]_!!!GO" xfId="509"/>
    <cellStyle name="Model" xfId="510"/>
    <cellStyle name="Moneda_96 Risk" xfId="511"/>
    <cellStyle name="New Times Roman" xfId="512"/>
    <cellStyle name="section" xfId="513"/>
    <cellStyle name="no dec" xfId="514"/>
    <cellStyle name="Norma,_laroux_4_营业在建 (2)_E21" xfId="515"/>
    <cellStyle name="Normal_ SG&amp;A Bridge " xfId="516"/>
    <cellStyle name="Note" xfId="517"/>
    <cellStyle name="Output" xfId="518"/>
    <cellStyle name="Output Amounts" xfId="519"/>
    <cellStyle name="Percent [0%]" xfId="520"/>
    <cellStyle name="Percent [0.00%]" xfId="521"/>
    <cellStyle name="Percent [0]" xfId="522"/>
    <cellStyle name="Percent [00]" xfId="523"/>
    <cellStyle name="标题 6" xfId="524"/>
    <cellStyle name="好_第一部分：综合全" xfId="525"/>
    <cellStyle name="标题 5" xfId="526"/>
    <cellStyle name="Pourcentage_pldt" xfId="527"/>
    <cellStyle name="Prefilled" xfId="528"/>
    <cellStyle name="样式 1" xfId="529"/>
    <cellStyle name="PrePop Currency (0)" xfId="530"/>
    <cellStyle name="强调 1" xfId="531"/>
    <cellStyle name="PrePop Units (2)" xfId="532"/>
    <cellStyle name="PSDate" xfId="533"/>
    <cellStyle name="PSDec" xfId="534"/>
    <cellStyle name="差_00省级(打印)" xfId="535"/>
    <cellStyle name="PSSpacer" xfId="536"/>
    <cellStyle name="RevList" xfId="537"/>
    <cellStyle name="RevList 2" xfId="538"/>
    <cellStyle name="标题1" xfId="539"/>
    <cellStyle name="好_00省级(打印)" xfId="540"/>
    <cellStyle name="SOR" xfId="541"/>
    <cellStyle name="Standard_AREAS" xfId="542"/>
    <cellStyle name="t_HVAC Equipment (3)" xfId="543"/>
    <cellStyle name="Text Indent A" xfId="544"/>
    <cellStyle name="差_05玉溪" xfId="545"/>
    <cellStyle name="Text Indent B" xfId="546"/>
    <cellStyle name="Text Indent C" xfId="547"/>
    <cellStyle name="Thousands" xfId="548"/>
    <cellStyle name="title" xfId="549"/>
    <cellStyle name="パーセント_laroux" xfId="550"/>
    <cellStyle name="百分比 2" xfId="551"/>
    <cellStyle name="百分比 2 3 2" xfId="552"/>
    <cellStyle name="百分比 2 5" xfId="553"/>
    <cellStyle name="百分比 2 5 2" xfId="554"/>
    <cellStyle name="百分比 2 6" xfId="555"/>
    <cellStyle name="百分比 3" xfId="556"/>
    <cellStyle name="百分比 3 2" xfId="557"/>
    <cellStyle name="标题 1 2" xfId="558"/>
    <cellStyle name="百分比 4 2" xfId="559"/>
    <cellStyle name="标题 3 2" xfId="560"/>
    <cellStyle name="百分比 6 2" xfId="561"/>
    <cellStyle name="捠壿_Region Orders (2)" xfId="562"/>
    <cellStyle name="编号" xfId="563"/>
    <cellStyle name="标题 2 3" xfId="564"/>
    <cellStyle name="标题 3 3" xfId="565"/>
    <cellStyle name="标题 4 2" xfId="566"/>
    <cellStyle name="千位分隔 3" xfId="567"/>
    <cellStyle name="表标题" xfId="568"/>
    <cellStyle name="差_~4190974" xfId="569"/>
    <cellStyle name="差_11大理" xfId="570"/>
    <cellStyle name="差_2、土地面积、人口、粮食产量基本情况" xfId="571"/>
    <cellStyle name="差_2006年水利统计指标统计表" xfId="572"/>
    <cellStyle name="差_2006年在职人员情况" xfId="573"/>
    <cellStyle name="差_2007年可用财力" xfId="574"/>
    <cellStyle name="差_2007年人员分部门统计表" xfId="575"/>
    <cellStyle name="差_2007年政法部门业务指标" xfId="576"/>
    <cellStyle name="差_教师绩效工资测算表（离退休按各地上报数测算）2009年1月1日" xfId="577"/>
    <cellStyle name="差_2009年一般性转移支付标准工资" xfId="578"/>
    <cellStyle name="差_2009年一般性转移支付标准工资_~4190974" xfId="579"/>
    <cellStyle name="常规 2 5_Book1" xfId="580"/>
    <cellStyle name="差_2009年一般性转移支付标准工资_地方配套按人均增幅控制8.30xl" xfId="581"/>
    <cellStyle name="差_2009年一般性转移支付标准工资_地方配套按人均增幅控制8.30一般预算平均增幅、人均可用财力平均增幅两次控制、社会治安系数调整、案件数调整xl" xfId="582"/>
    <cellStyle name="差_2009年一般性转移支付标准工资_地方配套按人均增幅控制8.31（调整结案率后）xl" xfId="583"/>
    <cellStyle name="差_2009年一般性转移支付标准工资_奖励补助测算5.22测试" xfId="584"/>
    <cellStyle name="差_2009年一般性转移支付标准工资_奖励补助测算5.23新" xfId="585"/>
    <cellStyle name="差_2009年一般性转移支付标准工资_奖励补助测算5.24冯铸" xfId="586"/>
    <cellStyle name="差_2009年一般性转移支付标准工资_奖励补助测算7.23" xfId="587"/>
    <cellStyle name="差_2009年一般性转移支付标准工资_奖励补助测算7.25" xfId="588"/>
    <cellStyle name="差_2009年一般性转移支付标准工资_奖励补助测算7.25 (version 1) (version 1)" xfId="589"/>
    <cellStyle name="差_530623_2006年县级财政报表附表" xfId="590"/>
    <cellStyle name="差_530629_2006年县级财政报表附表" xfId="591"/>
    <cellStyle name="差_5334_2006年迪庆县级财政报表附表" xfId="592"/>
    <cellStyle name="差_Book1" xfId="593"/>
    <cellStyle name="好_地方配套按人均增幅控制8.31（调整结案率后）xl" xfId="594"/>
    <cellStyle name="差_Book1_1" xfId="595"/>
    <cellStyle name="差_Book1_2" xfId="596"/>
    <cellStyle name="好_2009年一般性转移支付标准工资_不用软件计算9.1不考虑经费管理评价xl" xfId="597"/>
    <cellStyle name="差_M01-2(州市补助收入)" xfId="598"/>
    <cellStyle name="差_M03" xfId="599"/>
    <cellStyle name="差_不用软件计算9.1不考虑经费管理评价xl" xfId="600"/>
    <cellStyle name="差_财政供养人员" xfId="601"/>
    <cellStyle name="差_财政支出对上级的依赖程度" xfId="602"/>
    <cellStyle name="差_城建部门" xfId="603"/>
    <cellStyle name="差_地方配套按人均增幅控制8.30xl" xfId="604"/>
    <cellStyle name="差_地方配套按人均增幅控制8.30一般预算平均增幅、人均可用财力平均增幅两次控制、社会治安系数调整、案件数调整xl" xfId="605"/>
    <cellStyle name="差_地方配套按人均增幅控制8.31（调整结案率后）xl" xfId="606"/>
    <cellStyle name="差_第五部分(才淼、饶永宏）" xfId="607"/>
    <cellStyle name="差_第一部分：综合全" xfId="608"/>
    <cellStyle name="差_副本73283696546880457822010-04-29" xfId="609"/>
    <cellStyle name="差_副本73283696546880457822010-04-29 2" xfId="610"/>
    <cellStyle name="差_高中教师人数（教育厅1.6日提供）" xfId="611"/>
    <cellStyle name="差_汇总" xfId="612"/>
    <cellStyle name="差_汇总-县级财政报表附表" xfId="613"/>
    <cellStyle name="差_基础数据分析" xfId="614"/>
    <cellStyle name="差_检验表" xfId="615"/>
    <cellStyle name="差_检验表（调整后）" xfId="616"/>
    <cellStyle name="差_奖励补助测算5.22测试" xfId="617"/>
    <cellStyle name="差_奖励补助测算5.23新" xfId="618"/>
    <cellStyle name="日期" xfId="619"/>
    <cellStyle name="差_奖励补助测算5.24冯铸" xfId="620"/>
    <cellStyle name="差_奖励补助测算7.23" xfId="621"/>
    <cellStyle name="差_奖励补助测算7.25" xfId="622"/>
    <cellStyle name="差_奖励补助测算7.25 (version 1) (version 1)" xfId="623"/>
    <cellStyle name="差_教育厅提供义务教育及高中教师人数（2009年1月6日）" xfId="624"/>
    <cellStyle name="差_历年教师人数" xfId="625"/>
    <cellStyle name="差_丽江汇总" xfId="626"/>
    <cellStyle name="差_三季度－表二" xfId="627"/>
    <cellStyle name="差_卫生部门" xfId="628"/>
    <cellStyle name="差_文体广播部门" xfId="629"/>
    <cellStyle name="差_下半年禁毒办案经费分配2544.3万元" xfId="630"/>
    <cellStyle name="差_下半年禁吸戒毒经费1000万元" xfId="631"/>
    <cellStyle name="差_县级公安机关公用经费标准奖励测算方案（定稿）" xfId="632"/>
    <cellStyle name="差_县级基础数据" xfId="633"/>
    <cellStyle name="差_义务教育阶段教职工人数（教育厅提供最终）" xfId="634"/>
    <cellStyle name="差_云南省2008年中小学教师人数统计表" xfId="635"/>
    <cellStyle name="差_云南省2008年中小学教职工情况（教育厅提供20090101加工整理）" xfId="636"/>
    <cellStyle name="差_云南省2008年转移支付测算——州市本级考核部分及政策性测算" xfId="637"/>
    <cellStyle name="差_指标四" xfId="638"/>
    <cellStyle name="差_指标五" xfId="639"/>
    <cellStyle name="好_奖励补助测算5.23新" xfId="640"/>
    <cellStyle name="常规 10 2" xfId="641"/>
    <cellStyle name="好_M01-2(州市补助收入)" xfId="642"/>
    <cellStyle name="常规 11" xfId="643"/>
    <cellStyle name="표준_(업무)평가단" xfId="644"/>
    <cellStyle name="常规 11 2" xfId="645"/>
    <cellStyle name="常规 11 3" xfId="646"/>
    <cellStyle name="常规 13" xfId="647"/>
    <cellStyle name="常规 14" xfId="648"/>
    <cellStyle name="常规 2" xfId="649"/>
    <cellStyle name="常规 2 2" xfId="650"/>
    <cellStyle name="常规 2 2 2" xfId="651"/>
    <cellStyle name="常规 2 3" xfId="652"/>
    <cellStyle name="常规 2 3 2" xfId="653"/>
    <cellStyle name="常规 2 3_Book1" xfId="654"/>
    <cellStyle name="常规 2 4 2" xfId="655"/>
    <cellStyle name="常规 2 4_Book1" xfId="656"/>
    <cellStyle name="常规 2 5" xfId="657"/>
    <cellStyle name="常规 2 5 2" xfId="658"/>
    <cellStyle name="常规 2 6" xfId="659"/>
    <cellStyle name="常规 2 7" xfId="660"/>
    <cellStyle name="常规 2 8" xfId="661"/>
    <cellStyle name="输入 2" xfId="662"/>
    <cellStyle name="常规 2_2011年战略性业务激励费用挂价表（0301）" xfId="663"/>
    <cellStyle name="常规 3" xfId="664"/>
    <cellStyle name="常规 3 2" xfId="665"/>
    <cellStyle name="常规 3_Book1" xfId="666"/>
    <cellStyle name="常规 4 2" xfId="667"/>
    <cellStyle name="常规 4 2 2" xfId="668"/>
    <cellStyle name="常规 4 2_经济资本报表2010" xfId="669"/>
    <cellStyle name="常规 4_2010年预算申报表(2010-02)" xfId="670"/>
    <cellStyle name="常规 5" xfId="671"/>
    <cellStyle name="常规 5 2" xfId="672"/>
    <cellStyle name="常规 5_Book1" xfId="673"/>
    <cellStyle name="常规 6 2" xfId="674"/>
    <cellStyle name="常规 6_Book1" xfId="675"/>
    <cellStyle name="常规 7" xfId="676"/>
    <cellStyle name="常规 7 2" xfId="677"/>
    <cellStyle name="常规 7_Book1" xfId="678"/>
    <cellStyle name="常规 8" xfId="679"/>
    <cellStyle name="常规 8 2" xfId="680"/>
    <cellStyle name="常规 8_经济资本报表2010" xfId="681"/>
    <cellStyle name="常规 9" xfId="682"/>
    <cellStyle name="常规_Sheet1_1" xfId="683"/>
    <cellStyle name="超级链接_NEGS" xfId="684"/>
    <cellStyle name="超链接 2" xfId="685"/>
    <cellStyle name="分级显示列_1_Book1" xfId="686"/>
    <cellStyle name="公司标准表" xfId="687"/>
    <cellStyle name="公司标准表 2" xfId="688"/>
    <cellStyle name="好 3" xfId="689"/>
    <cellStyle name="好_~4190974" xfId="690"/>
    <cellStyle name="好_~5676413" xfId="691"/>
    <cellStyle name="好_高中教师人数（教育厅1.6日提供）" xfId="692"/>
    <cellStyle name="好_00省级(定稿)" xfId="693"/>
    <cellStyle name="好_03昭通" xfId="694"/>
    <cellStyle name="好_0502通海县" xfId="695"/>
    <cellStyle name="好_05玉溪" xfId="696"/>
    <cellStyle name="好_0605石屏县" xfId="697"/>
    <cellStyle name="好_1003牟定县" xfId="698"/>
    <cellStyle name="好_1110洱源县" xfId="699"/>
    <cellStyle name="好_11大理" xfId="700"/>
    <cellStyle name="好_2、土地面积、人口、粮食产量基本情况" xfId="701"/>
    <cellStyle name="好_2006年基础数据" xfId="702"/>
    <cellStyle name="好_2006年全省财力计算表（中央、决算）" xfId="703"/>
    <cellStyle name="好_2006年水利统计指标统计表" xfId="704"/>
    <cellStyle name="好_2006年在职人员情况" xfId="705"/>
    <cellStyle name="好_2007年检察院案件数" xfId="706"/>
    <cellStyle name="好_2007年可用财力" xfId="707"/>
    <cellStyle name="好_2007年人员分部门统计表" xfId="708"/>
    <cellStyle name="好_2007年政法部门业务指标" xfId="709"/>
    <cellStyle name="好_2008年县级公安保障标准落实奖励经费分配测算" xfId="710"/>
    <cellStyle name="好_2008云南省分县市中小学教职工统计表（教育厅提供）" xfId="711"/>
    <cellStyle name="好_2009年一般性转移支付标准工资" xfId="712"/>
    <cellStyle name="好_2009年一般性转移支付标准工资_~5676413" xfId="713"/>
    <cellStyle name="好_2009年一般性转移支付标准工资_地方配套按人均增幅控制8.30xl" xfId="714"/>
    <cellStyle name="好_2009年一般性转移支付标准工资_地方配套按人均增幅控制8.30一般预算平均增幅、人均可用财力平均增幅两次控制、社会治安系数调整、案件数调整xl" xfId="715"/>
    <cellStyle name="好_2009年一般性转移支付标准工资_地方配套按人均增幅控制8.31（调整结案率后）xl" xfId="716"/>
    <cellStyle name="好_2009年一般性转移支付标准工资_奖励补助测算5.22测试" xfId="717"/>
    <cellStyle name="好_2009年一般性转移支付标准工资_奖励补助测算5.23新" xfId="718"/>
    <cellStyle name="好_2009年一般性转移支付标准工资_奖励补助测算5.24冯铸" xfId="719"/>
    <cellStyle name="好_2009年一般性转移支付标准工资_奖励补助测算7.23" xfId="720"/>
    <cellStyle name="好_2009年一般性转移支付标准工资_奖励补助测算7.25" xfId="721"/>
    <cellStyle name="好_2009年一般性转移支付标准工资_奖励补助测算7.25 (version 1) (version 1)" xfId="722"/>
    <cellStyle name="好_530623_2006年县级财政报表附表" xfId="723"/>
    <cellStyle name="好_530629_2006年县级财政报表附表" xfId="724"/>
    <cellStyle name="好_5334_2006年迪庆县级财政报表附表" xfId="725"/>
    <cellStyle name="好_Book1" xfId="726"/>
    <cellStyle name="好_Book1_1" xfId="727"/>
    <cellStyle name="好_Book1_2" xfId="728"/>
    <cellStyle name="好_Book2" xfId="729"/>
    <cellStyle name="强调文字颜色 6 2" xfId="730"/>
    <cellStyle name="好_M03" xfId="731"/>
    <cellStyle name="好_不用软件计算9.1不考虑经费管理评价xl" xfId="732"/>
    <cellStyle name="好_财政供养人员" xfId="733"/>
    <cellStyle name="好_财政支出对上级的依赖程度" xfId="734"/>
    <cellStyle name="好_城建部门" xfId="735"/>
    <cellStyle name="好_地方配套按人均增幅控制8.30xl" xfId="736"/>
    <cellStyle name="好_地方配套按人均增幅控制8.30一般预算平均增幅、人均可用财力平均增幅两次控制、社会治安系数调整、案件数调整xl" xfId="737"/>
    <cellStyle name="好_第五部分(才淼、饶永宏）" xfId="738"/>
    <cellStyle name="好_副本73283696546880457822010-04-29" xfId="739"/>
    <cellStyle name="好_副本73283696546880457822010-04-29 2" xfId="740"/>
    <cellStyle name="好_汇总" xfId="741"/>
    <cellStyle name="好_汇总-县级财政报表附表" xfId="742"/>
    <cellStyle name="好_基础数据分析" xfId="743"/>
    <cellStyle name="好_检验表（调整后）" xfId="744"/>
    <cellStyle name="好_奖励补助测算5.22测试" xfId="745"/>
    <cellStyle name="好_奖励补助测算5.24冯铸" xfId="746"/>
    <cellStyle name="好_奖励补助测算7.23" xfId="747"/>
    <cellStyle name="好_奖励补助测算7.25" xfId="748"/>
    <cellStyle name="好_教师绩效工资测算表（离退休按各地上报数测算）2009年1月1日" xfId="749"/>
    <cellStyle name="好_教育厅提供义务教育及高中教师人数（2009年1月6日）" xfId="750"/>
    <cellStyle name="好_历年教师人数" xfId="751"/>
    <cellStyle name="好_丽江汇总" xfId="752"/>
    <cellStyle name="好_三季度－表二" xfId="753"/>
    <cellStyle name="好_卫生部门" xfId="754"/>
    <cellStyle name="好_文体广播部门" xfId="755"/>
    <cellStyle name="好_下半年禁吸戒毒经费1000万元" xfId="756"/>
    <cellStyle name="好_县级公安机关公用经费标准奖励测算方案（定稿）" xfId="757"/>
    <cellStyle name="好_县级基础数据" xfId="758"/>
    <cellStyle name="好_义务教育阶段教职工人数（教育厅提供最终）" xfId="759"/>
    <cellStyle name="好_云南农村义务教育统计表" xfId="760"/>
    <cellStyle name="好_云南省2008年中小学教师人数统计表" xfId="761"/>
    <cellStyle name="好_云南省2008年中小学教职工情况（教育厅提供20090101加工整理）" xfId="762"/>
    <cellStyle name="好_云南省2008年转移支付测算——州市本级考核部分及政策性测算" xfId="763"/>
    <cellStyle name="好_指标四" xfId="764"/>
    <cellStyle name="桁区切り [0.00]_１１月価格表" xfId="765"/>
    <cellStyle name="后继超链接" xfId="766"/>
    <cellStyle name="汇总 2" xfId="767"/>
    <cellStyle name="汇总 3" xfId="768"/>
    <cellStyle name="检查单元格 2" xfId="769"/>
    <cellStyle name="检查单元格 3" xfId="770"/>
    <cellStyle name="解释性文本 2" xfId="771"/>
    <cellStyle name="解释性文本 3" xfId="772"/>
    <cellStyle name="借出原因" xfId="773"/>
    <cellStyle name="链接单元格 2" xfId="774"/>
    <cellStyle name="链接单元格 3" xfId="775"/>
    <cellStyle name="콤마 [0]_1.24분기 평가표 " xfId="776"/>
    <cellStyle name="콤마_1.24분기 평가표 " xfId="777"/>
    <cellStyle name="통화 [0]_1.24분기 평가표 " xfId="778"/>
    <cellStyle name="통화_1.24분기 평가표 " xfId="779"/>
    <cellStyle name="霓付 [0]_ +Foil &amp; -FOIL &amp; PAPER" xfId="780"/>
    <cellStyle name="霓付_ +Foil &amp; -FOIL &amp; PAPER" xfId="781"/>
    <cellStyle name="烹拳 [0]_ +Foil &amp; -FOIL &amp; PAPER" xfId="782"/>
    <cellStyle name="烹拳_ +Foil &amp; -FOIL &amp; PAPER" xfId="783"/>
    <cellStyle name="砯刽_PLDT" xfId="784"/>
    <cellStyle name="普通_ 白土" xfId="785"/>
    <cellStyle name="千分位[0]_ 白土" xfId="786"/>
    <cellStyle name="千分位_ 白土" xfId="787"/>
    <cellStyle name="千位[0]_ 方正PC" xfId="788"/>
    <cellStyle name="千位_ 方正PC" xfId="789"/>
    <cellStyle name="千位分隔 2" xfId="790"/>
    <cellStyle name="千位分隔 2 2" xfId="791"/>
    <cellStyle name="千位分隔 2 3" xfId="792"/>
    <cellStyle name="千位分隔 3 2" xfId="793"/>
    <cellStyle name="千位分隔 5" xfId="794"/>
    <cellStyle name="千位分隔[0] 2" xfId="795"/>
    <cellStyle name="钎霖_4岿角利" xfId="796"/>
    <cellStyle name="强调 2" xfId="797"/>
    <cellStyle name="む|靇Revenuenuesy L" xfId="798"/>
    <cellStyle name="强调文字颜色 1 2" xfId="799"/>
    <cellStyle name="强调文字颜色 1 3" xfId="800"/>
    <cellStyle name="强调文字颜色 2 3" xfId="801"/>
    <cellStyle name="强调文字颜色 3 2" xfId="802"/>
    <cellStyle name="强调文字颜色 3 3" xfId="803"/>
    <cellStyle name="强调文字颜色 5 2" xfId="804"/>
    <cellStyle name="强调文字颜色 5 3" xfId="805"/>
    <cellStyle name="强调文字颜色 6 3" xfId="806"/>
    <cellStyle name="商品名称" xfId="807"/>
    <cellStyle name="适中 2" xfId="808"/>
    <cellStyle name="输出 3" xfId="809"/>
    <cellStyle name="输入 3" xfId="810"/>
    <cellStyle name="数量" xfId="811"/>
    <cellStyle name="数字" xfId="812"/>
    <cellStyle name="通貨_１１月価格表" xfId="813"/>
    <cellStyle name="未定义" xfId="814"/>
    <cellStyle name="小数" xfId="815"/>
    <cellStyle name="样式 1 2" xfId="816"/>
    <cellStyle name="样式 1_2008年中间业务计划（汇总）" xfId="817"/>
    <cellStyle name="一般_EXPENSE" xfId="818"/>
    <cellStyle name="昗弨_FWBS1100" xfId="819"/>
    <cellStyle name="寘嬫愗傝 [0.00]_Region Orders (2)" xfId="820"/>
    <cellStyle name="寘嬫愗傝_Region Orders (2)" xfId="821"/>
    <cellStyle name="注释 2" xfId="822"/>
    <cellStyle name="注释 3" xfId="823"/>
    <cellStyle name="资产" xfId="824"/>
    <cellStyle name="_PLDT" xfId="825"/>
    <cellStyle name="_Total (2)" xfId="826"/>
    <cellStyle name="だ[0]_PLDT" xfId="827"/>
    <cellStyle name="だ_PLDT" xfId="828"/>
    <cellStyle name="だ[0]_Total (2)" xfId="829"/>
    <cellStyle name="だ_Total (2)" xfId="830"/>
    <cellStyle name="む|靃0]_Revenuesy Lr L" xfId="831"/>
    <cellStyle name="㼿㼿㼿㼿?" xfId="8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4120;&#29992;&#39044;&#31639;&#36164;&#26009;\1&#25105;&#30340;&#25991;&#26723;\2018&#24180;&#36164;&#26009;\2018&#24180;&#20538;&#21153;&#36164;&#26009;\&#20538;&#21153;&#28165;&#29702;\4.10&#19978;&#25253;&#36164;&#26009;\&#20538;&#21153;&#28165;&#29702;2018.3.1\&#38468;&#20214;2&#65306;&#20538;&#21153;&#26377;&#20851;&#24773;&#20917;&#26126;&#32454;&#34920;%203.1(&#22478;&#2523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2-1-政府性债务及融资平台等企事业单位债务明细表"/>
      <sheetName val="数据源"/>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dimension ref="A1:IG36"/>
  <sheetViews>
    <sheetView tabSelected="1" zoomScaleSheetLayoutView="100" workbookViewId="0" topLeftCell="A1">
      <pane xSplit="2" ySplit="4" topLeftCell="C8" activePane="bottomRight" state="frozen"/>
      <selection pane="bottomRight" activeCell="K12" sqref="K12"/>
    </sheetView>
  </sheetViews>
  <sheetFormatPr defaultColWidth="8.875" defaultRowHeight="13.5"/>
  <cols>
    <col min="1" max="1" width="35.75390625" style="248" customWidth="1"/>
    <col min="2" max="2" width="10.625" style="248" customWidth="1"/>
    <col min="3" max="3" width="10.375" style="248" customWidth="1"/>
    <col min="4" max="4" width="12.25390625" style="248" customWidth="1"/>
    <col min="5" max="5" width="27.25390625" style="248" customWidth="1"/>
    <col min="6" max="6" width="11.00390625" style="248" customWidth="1"/>
    <col min="7" max="7" width="10.00390625" style="248" customWidth="1"/>
    <col min="8" max="8" width="12.75390625" style="248" customWidth="1"/>
    <col min="9" max="32" width="9.00390625" style="248" bestFit="1" customWidth="1"/>
    <col min="33" max="224" width="8.875" style="248" customWidth="1"/>
    <col min="225" max="241" width="9.00390625" style="248" bestFit="1" customWidth="1"/>
    <col min="242" max="16384" width="9.00390625" style="248" customWidth="1"/>
  </cols>
  <sheetData>
    <row r="1" spans="1:8" ht="27" customHeight="1">
      <c r="A1" s="214" t="s">
        <v>0</v>
      </c>
      <c r="B1" s="214"/>
      <c r="C1" s="214"/>
      <c r="D1" s="214"/>
      <c r="E1" s="214"/>
      <c r="F1" s="214"/>
      <c r="G1" s="214"/>
      <c r="H1" s="214"/>
    </row>
    <row r="2" spans="1:8" ht="9.75" customHeight="1">
      <c r="A2" s="249"/>
      <c r="B2" s="250"/>
      <c r="C2" s="250"/>
      <c r="D2" s="250"/>
      <c r="E2" s="251"/>
      <c r="G2" s="252" t="s">
        <v>1</v>
      </c>
      <c r="H2" s="252"/>
    </row>
    <row r="3" spans="1:241" s="245" customFormat="1" ht="15.75" customHeight="1">
      <c r="A3" s="253" t="s">
        <v>2</v>
      </c>
      <c r="B3" s="254"/>
      <c r="C3" s="254"/>
      <c r="D3" s="254"/>
      <c r="E3" s="253" t="s">
        <v>3</v>
      </c>
      <c r="F3" s="254"/>
      <c r="G3" s="254"/>
      <c r="H3" s="255"/>
      <c r="I3" s="297"/>
      <c r="J3" s="297"/>
      <c r="K3" s="297"/>
      <c r="L3" s="297"/>
      <c r="M3" s="297"/>
      <c r="N3" s="297"/>
      <c r="O3" s="297"/>
      <c r="P3" s="297"/>
      <c r="Q3" s="297"/>
      <c r="R3" s="297"/>
      <c r="S3" s="297"/>
      <c r="T3" s="297"/>
      <c r="U3" s="297"/>
      <c r="V3" s="297"/>
      <c r="W3" s="297"/>
      <c r="X3" s="297"/>
      <c r="Y3" s="297"/>
      <c r="Z3" s="297"/>
      <c r="AA3" s="297"/>
      <c r="AB3" s="297"/>
      <c r="AC3" s="297"/>
      <c r="AD3" s="297"/>
      <c r="AE3" s="297"/>
      <c r="AF3" s="297"/>
      <c r="AG3" s="297"/>
      <c r="AH3" s="297"/>
      <c r="AI3" s="297"/>
      <c r="AJ3" s="297"/>
      <c r="AK3" s="297"/>
      <c r="AL3" s="297"/>
      <c r="AM3" s="297"/>
      <c r="AN3" s="297"/>
      <c r="AO3" s="297"/>
      <c r="AP3" s="297"/>
      <c r="AQ3" s="297"/>
      <c r="AR3" s="297"/>
      <c r="AS3" s="297"/>
      <c r="AT3" s="297"/>
      <c r="AU3" s="297"/>
      <c r="AV3" s="297"/>
      <c r="AW3" s="297"/>
      <c r="AX3" s="297"/>
      <c r="AY3" s="297"/>
      <c r="AZ3" s="297"/>
      <c r="BA3" s="297"/>
      <c r="BB3" s="297"/>
      <c r="BC3" s="297"/>
      <c r="BD3" s="297"/>
      <c r="BE3" s="297"/>
      <c r="BF3" s="297"/>
      <c r="BG3" s="297"/>
      <c r="BH3" s="297"/>
      <c r="BI3" s="297"/>
      <c r="BJ3" s="297"/>
      <c r="BK3" s="297"/>
      <c r="BL3" s="297"/>
      <c r="BM3" s="297"/>
      <c r="BN3" s="297"/>
      <c r="BO3" s="297"/>
      <c r="BP3" s="297"/>
      <c r="BQ3" s="297"/>
      <c r="BR3" s="297"/>
      <c r="BS3" s="297"/>
      <c r="BT3" s="297"/>
      <c r="BU3" s="297"/>
      <c r="BV3" s="297"/>
      <c r="BW3" s="297"/>
      <c r="BX3" s="297"/>
      <c r="BY3" s="297"/>
      <c r="BZ3" s="297"/>
      <c r="CA3" s="297"/>
      <c r="CB3" s="297"/>
      <c r="CC3" s="297"/>
      <c r="CD3" s="297"/>
      <c r="CE3" s="297"/>
      <c r="CF3" s="297"/>
      <c r="CG3" s="297"/>
      <c r="CH3" s="297"/>
      <c r="CI3" s="297"/>
      <c r="CJ3" s="297"/>
      <c r="CK3" s="297"/>
      <c r="CL3" s="297"/>
      <c r="CM3" s="297"/>
      <c r="CN3" s="297"/>
      <c r="CO3" s="297"/>
      <c r="CP3" s="297"/>
      <c r="CQ3" s="297"/>
      <c r="CR3" s="297"/>
      <c r="CS3" s="297"/>
      <c r="CT3" s="297"/>
      <c r="CU3" s="297"/>
      <c r="CV3" s="297"/>
      <c r="CW3" s="297"/>
      <c r="CX3" s="297"/>
      <c r="CY3" s="297"/>
      <c r="CZ3" s="297"/>
      <c r="DA3" s="297"/>
      <c r="DB3" s="297"/>
      <c r="DC3" s="297"/>
      <c r="DD3" s="297"/>
      <c r="DE3" s="297"/>
      <c r="DF3" s="297"/>
      <c r="DG3" s="297"/>
      <c r="DH3" s="297"/>
      <c r="DI3" s="297"/>
      <c r="DJ3" s="297"/>
      <c r="DK3" s="297"/>
      <c r="DL3" s="297"/>
      <c r="DM3" s="297"/>
      <c r="DN3" s="297"/>
      <c r="DO3" s="297"/>
      <c r="DP3" s="297"/>
      <c r="DQ3" s="297"/>
      <c r="DR3" s="297"/>
      <c r="DS3" s="297"/>
      <c r="DT3" s="297"/>
      <c r="DU3" s="297"/>
      <c r="DV3" s="297"/>
      <c r="DW3" s="297"/>
      <c r="DX3" s="297"/>
      <c r="DY3" s="297"/>
      <c r="DZ3" s="297"/>
      <c r="EA3" s="297"/>
      <c r="EB3" s="297"/>
      <c r="EC3" s="297"/>
      <c r="ED3" s="297"/>
      <c r="EE3" s="297"/>
      <c r="EF3" s="297"/>
      <c r="EG3" s="297"/>
      <c r="EH3" s="297"/>
      <c r="EI3" s="297"/>
      <c r="EJ3" s="297"/>
      <c r="EK3" s="297"/>
      <c r="EL3" s="297"/>
      <c r="EM3" s="297"/>
      <c r="EN3" s="297"/>
      <c r="EO3" s="297"/>
      <c r="EP3" s="297"/>
      <c r="EQ3" s="297"/>
      <c r="ER3" s="297"/>
      <c r="ES3" s="297"/>
      <c r="ET3" s="297"/>
      <c r="EU3" s="297"/>
      <c r="EV3" s="297"/>
      <c r="EW3" s="297"/>
      <c r="EX3" s="297"/>
      <c r="EY3" s="297"/>
      <c r="EZ3" s="297"/>
      <c r="FA3" s="297"/>
      <c r="FB3" s="297"/>
      <c r="FC3" s="297"/>
      <c r="FD3" s="297"/>
      <c r="FE3" s="297"/>
      <c r="FF3" s="297"/>
      <c r="FG3" s="297"/>
      <c r="FH3" s="297"/>
      <c r="FI3" s="297"/>
      <c r="FJ3" s="297"/>
      <c r="FK3" s="297"/>
      <c r="FL3" s="297"/>
      <c r="FM3" s="297"/>
      <c r="FN3" s="297"/>
      <c r="FO3" s="297"/>
      <c r="FP3" s="297"/>
      <c r="FQ3" s="297"/>
      <c r="FR3" s="297"/>
      <c r="FS3" s="297"/>
      <c r="FT3" s="297"/>
      <c r="FU3" s="297"/>
      <c r="FV3" s="297"/>
      <c r="FW3" s="297"/>
      <c r="FX3" s="297"/>
      <c r="FY3" s="297"/>
      <c r="FZ3" s="297"/>
      <c r="GA3" s="297"/>
      <c r="GB3" s="297"/>
      <c r="GC3" s="297"/>
      <c r="GD3" s="297"/>
      <c r="GE3" s="297"/>
      <c r="GF3" s="297"/>
      <c r="GG3" s="297"/>
      <c r="GH3" s="297"/>
      <c r="GI3" s="297"/>
      <c r="GJ3" s="297"/>
      <c r="GK3" s="297"/>
      <c r="GL3" s="297"/>
      <c r="GM3" s="297"/>
      <c r="GN3" s="297"/>
      <c r="GO3" s="297"/>
      <c r="GP3" s="297"/>
      <c r="GQ3" s="297"/>
      <c r="GR3" s="297"/>
      <c r="GS3" s="297"/>
      <c r="GT3" s="297"/>
      <c r="GU3" s="297"/>
      <c r="GV3" s="297"/>
      <c r="GW3" s="297"/>
      <c r="GX3" s="297"/>
      <c r="GY3" s="297"/>
      <c r="GZ3" s="297"/>
      <c r="HA3" s="297"/>
      <c r="HB3" s="297"/>
      <c r="HC3" s="297"/>
      <c r="HD3" s="297"/>
      <c r="HE3" s="297"/>
      <c r="HF3" s="297"/>
      <c r="HG3" s="297"/>
      <c r="HH3" s="297"/>
      <c r="HI3" s="297"/>
      <c r="HJ3" s="297"/>
      <c r="HK3" s="297"/>
      <c r="HL3" s="297"/>
      <c r="HM3" s="297"/>
      <c r="HN3" s="297"/>
      <c r="HO3" s="297"/>
      <c r="HP3" s="297"/>
      <c r="HQ3" s="297"/>
      <c r="HR3" s="297"/>
      <c r="HS3" s="297"/>
      <c r="HT3" s="297"/>
      <c r="HU3" s="297"/>
      <c r="HV3" s="297"/>
      <c r="HW3" s="297"/>
      <c r="HX3" s="297"/>
      <c r="HY3" s="297"/>
      <c r="HZ3" s="297"/>
      <c r="IA3" s="297"/>
      <c r="IB3" s="297"/>
      <c r="IC3" s="297"/>
      <c r="ID3" s="297"/>
      <c r="IE3" s="297"/>
      <c r="IF3" s="297"/>
      <c r="IG3" s="297"/>
    </row>
    <row r="4" spans="1:8" s="247" customFormat="1" ht="23.25" customHeight="1">
      <c r="A4" s="256" t="s">
        <v>4</v>
      </c>
      <c r="B4" s="257" t="s">
        <v>5</v>
      </c>
      <c r="C4" s="257" t="s">
        <v>6</v>
      </c>
      <c r="D4" s="257" t="s">
        <v>7</v>
      </c>
      <c r="E4" s="256" t="s">
        <v>8</v>
      </c>
      <c r="F4" s="257" t="s">
        <v>5</v>
      </c>
      <c r="G4" s="257" t="s">
        <v>6</v>
      </c>
      <c r="H4" s="257" t="s">
        <v>7</v>
      </c>
    </row>
    <row r="5" spans="1:8" ht="18" customHeight="1">
      <c r="A5" s="258" t="s">
        <v>9</v>
      </c>
      <c r="B5" s="259">
        <v>32076</v>
      </c>
      <c r="C5" s="260">
        <v>-582</v>
      </c>
      <c r="D5" s="260">
        <v>31494</v>
      </c>
      <c r="E5" s="261" t="s">
        <v>10</v>
      </c>
      <c r="F5" s="262">
        <v>226580</v>
      </c>
      <c r="G5" s="262">
        <f>G6+G7+G8+G9</f>
        <v>6967</v>
      </c>
      <c r="H5" s="260">
        <f>F5+G5</f>
        <v>233547</v>
      </c>
    </row>
    <row r="6" spans="1:8" ht="18" customHeight="1">
      <c r="A6" s="258" t="s">
        <v>11</v>
      </c>
      <c r="B6" s="260">
        <v>153332</v>
      </c>
      <c r="C6" s="260">
        <f>C7+C13+C22</f>
        <v>2715</v>
      </c>
      <c r="D6" s="260">
        <f>D7+D13+D22</f>
        <v>156047</v>
      </c>
      <c r="E6" s="263" t="s">
        <v>12</v>
      </c>
      <c r="F6" s="262"/>
      <c r="G6" s="264">
        <v>8468</v>
      </c>
      <c r="H6" s="265"/>
    </row>
    <row r="7" spans="1:8" ht="16.5" customHeight="1">
      <c r="A7" s="266" t="s">
        <v>13</v>
      </c>
      <c r="B7" s="260">
        <v>5173</v>
      </c>
      <c r="C7" s="260"/>
      <c r="D7" s="260">
        <v>5173</v>
      </c>
      <c r="E7" s="263" t="s">
        <v>14</v>
      </c>
      <c r="F7" s="267">
        <v>-100</v>
      </c>
      <c r="G7" s="268">
        <v>-3324</v>
      </c>
      <c r="H7" s="269"/>
    </row>
    <row r="8" spans="1:8" ht="15" customHeight="1">
      <c r="A8" s="266" t="s">
        <v>15</v>
      </c>
      <c r="B8" s="270">
        <v>2471</v>
      </c>
      <c r="C8" s="270"/>
      <c r="D8" s="270">
        <v>2471</v>
      </c>
      <c r="E8" s="271" t="s">
        <v>16</v>
      </c>
      <c r="F8" s="267">
        <v>169</v>
      </c>
      <c r="G8" s="268">
        <v>1823</v>
      </c>
      <c r="H8" s="269"/>
    </row>
    <row r="9" spans="1:8" ht="16.5" customHeight="1">
      <c r="A9" s="266" t="s">
        <v>17</v>
      </c>
      <c r="B9" s="270">
        <v>5</v>
      </c>
      <c r="C9" s="270"/>
      <c r="D9" s="270">
        <v>5</v>
      </c>
      <c r="E9" s="271"/>
      <c r="F9" s="267"/>
      <c r="G9" s="268"/>
      <c r="H9" s="269"/>
    </row>
    <row r="10" spans="1:8" ht="15.75" customHeight="1">
      <c r="A10" s="266" t="s">
        <v>18</v>
      </c>
      <c r="B10" s="270">
        <v>443</v>
      </c>
      <c r="C10" s="270"/>
      <c r="D10" s="270">
        <v>443</v>
      </c>
      <c r="E10" s="272"/>
      <c r="F10" s="267">
        <v>-269</v>
      </c>
      <c r="G10" s="269"/>
      <c r="H10" s="269"/>
    </row>
    <row r="11" spans="1:8" ht="15" customHeight="1">
      <c r="A11" s="266" t="s">
        <v>19</v>
      </c>
      <c r="B11" s="270">
        <v>664</v>
      </c>
      <c r="C11" s="270"/>
      <c r="D11" s="270">
        <v>664</v>
      </c>
      <c r="E11" s="273" t="s">
        <v>20</v>
      </c>
      <c r="F11" s="274">
        <f>SUM(F12:F20)</f>
        <v>2510</v>
      </c>
      <c r="G11" s="269"/>
      <c r="H11" s="269"/>
    </row>
    <row r="12" spans="1:8" ht="18" customHeight="1">
      <c r="A12" s="266" t="s">
        <v>21</v>
      </c>
      <c r="B12" s="270">
        <v>1590</v>
      </c>
      <c r="C12" s="275"/>
      <c r="D12" s="270">
        <v>1590</v>
      </c>
      <c r="E12" s="276" t="s">
        <v>22</v>
      </c>
      <c r="F12" s="274">
        <v>229</v>
      </c>
      <c r="G12" s="269"/>
      <c r="H12" s="269"/>
    </row>
    <row r="13" spans="1:8" ht="18" customHeight="1">
      <c r="A13" s="266" t="s">
        <v>23</v>
      </c>
      <c r="B13" s="260">
        <v>67460</v>
      </c>
      <c r="C13" s="277">
        <v>892</v>
      </c>
      <c r="D13" s="260">
        <f>B13+C13</f>
        <v>68352</v>
      </c>
      <c r="E13" s="259" t="s">
        <v>24</v>
      </c>
      <c r="F13" s="262">
        <v>1500</v>
      </c>
      <c r="G13" s="278"/>
      <c r="H13" s="279">
        <v>1500</v>
      </c>
    </row>
    <row r="14" spans="1:8" ht="18" customHeight="1">
      <c r="A14" s="266" t="s">
        <v>25</v>
      </c>
      <c r="B14" s="277">
        <v>28300</v>
      </c>
      <c r="C14" s="277">
        <v>892</v>
      </c>
      <c r="D14" s="277">
        <f>B14+C14</f>
        <v>29192</v>
      </c>
      <c r="E14" s="280"/>
      <c r="F14" s="277"/>
      <c r="G14" s="268"/>
      <c r="H14" s="268"/>
    </row>
    <row r="15" spans="1:8" ht="16.5" customHeight="1">
      <c r="A15" s="266" t="s">
        <v>26</v>
      </c>
      <c r="B15" s="281">
        <v>5329</v>
      </c>
      <c r="C15" s="282"/>
      <c r="D15" s="281">
        <v>5329</v>
      </c>
      <c r="E15" s="280"/>
      <c r="F15" s="277"/>
      <c r="G15" s="268"/>
      <c r="H15" s="268"/>
    </row>
    <row r="16" spans="1:8" ht="14.25" customHeight="1">
      <c r="A16" s="266" t="s">
        <v>27</v>
      </c>
      <c r="B16" s="283">
        <v>5789</v>
      </c>
      <c r="C16" s="284"/>
      <c r="D16" s="283">
        <v>5789</v>
      </c>
      <c r="E16" s="285"/>
      <c r="F16" s="274">
        <v>234</v>
      </c>
      <c r="G16" s="269"/>
      <c r="H16" s="269"/>
    </row>
    <row r="17" spans="1:8" ht="18" customHeight="1">
      <c r="A17" s="266" t="s">
        <v>28</v>
      </c>
      <c r="B17" s="270">
        <v>2124</v>
      </c>
      <c r="C17" s="270"/>
      <c r="D17" s="270">
        <v>2124</v>
      </c>
      <c r="E17" s="276"/>
      <c r="F17" s="274">
        <v>236</v>
      </c>
      <c r="G17" s="269"/>
      <c r="H17" s="269"/>
    </row>
    <row r="18" spans="1:8" ht="18" customHeight="1">
      <c r="A18" s="266" t="s">
        <v>29</v>
      </c>
      <c r="B18" s="275">
        <v>7708</v>
      </c>
      <c r="C18" s="275"/>
      <c r="D18" s="275">
        <v>7708</v>
      </c>
      <c r="E18" s="286"/>
      <c r="F18" s="287">
        <v>38</v>
      </c>
      <c r="G18" s="269"/>
      <c r="H18" s="269"/>
    </row>
    <row r="19" spans="1:8" ht="16.5" customHeight="1">
      <c r="A19" s="266" t="s">
        <v>30</v>
      </c>
      <c r="B19" s="270">
        <v>10817</v>
      </c>
      <c r="C19" s="270"/>
      <c r="D19" s="270">
        <v>10817</v>
      </c>
      <c r="E19" s="288"/>
      <c r="F19" s="287">
        <v>93</v>
      </c>
      <c r="G19" s="269"/>
      <c r="H19" s="269"/>
    </row>
    <row r="20" spans="1:8" ht="16.5" customHeight="1">
      <c r="A20" s="266" t="s">
        <v>31</v>
      </c>
      <c r="B20" s="270">
        <v>845</v>
      </c>
      <c r="C20" s="270"/>
      <c r="D20" s="270">
        <v>845</v>
      </c>
      <c r="E20" s="288"/>
      <c r="F20" s="287">
        <v>180</v>
      </c>
      <c r="G20" s="269"/>
      <c r="H20" s="269"/>
    </row>
    <row r="21" spans="1:8" ht="16.5" customHeight="1">
      <c r="A21" s="266" t="s">
        <v>32</v>
      </c>
      <c r="B21" s="270">
        <v>6548</v>
      </c>
      <c r="C21" s="270"/>
      <c r="D21" s="270">
        <v>6548</v>
      </c>
      <c r="E21" s="289"/>
      <c r="F21" s="290"/>
      <c r="G21" s="269"/>
      <c r="H21" s="269"/>
    </row>
    <row r="22" spans="1:8" ht="22.5" customHeight="1">
      <c r="A22" s="266" t="s">
        <v>33</v>
      </c>
      <c r="B22" s="259">
        <v>80699</v>
      </c>
      <c r="C22" s="259">
        <v>1823</v>
      </c>
      <c r="D22" s="259">
        <f>B22+C22</f>
        <v>82522</v>
      </c>
      <c r="E22" s="289"/>
      <c r="F22" s="290"/>
      <c r="G22" s="269"/>
      <c r="H22" s="269"/>
    </row>
    <row r="23" spans="1:8" ht="18" customHeight="1">
      <c r="A23" s="258" t="s">
        <v>34</v>
      </c>
      <c r="B23" s="260">
        <v>22760</v>
      </c>
      <c r="C23" s="260"/>
      <c r="D23" s="260">
        <f>SUM(B23:C23)</f>
        <v>22760</v>
      </c>
      <c r="E23" s="259" t="s">
        <v>35</v>
      </c>
      <c r="F23" s="262">
        <v>38132</v>
      </c>
      <c r="G23" s="279"/>
      <c r="H23" s="262">
        <v>38132</v>
      </c>
    </row>
    <row r="24" spans="1:8" ht="18" customHeight="1">
      <c r="A24" s="258" t="s">
        <v>36</v>
      </c>
      <c r="B24" s="260">
        <v>21542</v>
      </c>
      <c r="C24" s="260"/>
      <c r="D24" s="260">
        <f>B24+C24</f>
        <v>21542</v>
      </c>
      <c r="E24" s="259"/>
      <c r="F24" s="291"/>
      <c r="G24" s="269"/>
      <c r="H24" s="269"/>
    </row>
    <row r="25" spans="1:8" ht="18" customHeight="1">
      <c r="A25" s="258" t="s">
        <v>37</v>
      </c>
      <c r="B25" s="260">
        <v>36302</v>
      </c>
      <c r="C25" s="260">
        <v>4508</v>
      </c>
      <c r="D25" s="260">
        <f>B25+C25</f>
        <v>40810</v>
      </c>
      <c r="E25" s="259"/>
      <c r="F25" s="291"/>
      <c r="G25" s="269"/>
      <c r="H25" s="269"/>
    </row>
    <row r="26" spans="1:8" ht="18" customHeight="1">
      <c r="A26" s="266" t="s">
        <v>38</v>
      </c>
      <c r="B26" s="260">
        <v>30000</v>
      </c>
      <c r="C26" s="270">
        <v>4508</v>
      </c>
      <c r="D26" s="260">
        <v>34508</v>
      </c>
      <c r="E26" s="259"/>
      <c r="F26" s="291"/>
      <c r="G26" s="269"/>
      <c r="H26" s="269"/>
    </row>
    <row r="27" spans="1:8" ht="21" customHeight="1">
      <c r="A27" s="266" t="s">
        <v>39</v>
      </c>
      <c r="B27" s="270">
        <v>30000</v>
      </c>
      <c r="C27" s="270">
        <v>-10199</v>
      </c>
      <c r="D27" s="270">
        <f>B27+C27</f>
        <v>19801</v>
      </c>
      <c r="E27" s="259"/>
      <c r="F27" s="291"/>
      <c r="G27" s="269"/>
      <c r="H27" s="269"/>
    </row>
    <row r="28" spans="1:8" ht="17.25" customHeight="1">
      <c r="A28" s="266" t="s">
        <v>40</v>
      </c>
      <c r="B28" s="270"/>
      <c r="C28" s="270">
        <v>14707</v>
      </c>
      <c r="D28" s="270">
        <v>14707</v>
      </c>
      <c r="E28" s="259"/>
      <c r="F28" s="291"/>
      <c r="G28" s="269"/>
      <c r="H28" s="269"/>
    </row>
    <row r="29" spans="1:8" ht="18" customHeight="1">
      <c r="A29" s="266" t="s">
        <v>41</v>
      </c>
      <c r="B29" s="270">
        <v>6302</v>
      </c>
      <c r="C29" s="270"/>
      <c r="D29" s="270">
        <f>SUM(B29:C29)</f>
        <v>6302</v>
      </c>
      <c r="E29" s="259"/>
      <c r="F29" s="291"/>
      <c r="G29" s="269"/>
      <c r="H29" s="269"/>
    </row>
    <row r="30" spans="1:8" ht="18" customHeight="1">
      <c r="A30" s="258" t="s">
        <v>42</v>
      </c>
      <c r="B30" s="260">
        <v>200</v>
      </c>
      <c r="C30" s="260">
        <v>326</v>
      </c>
      <c r="D30" s="260">
        <v>526</v>
      </c>
      <c r="E30" s="259" t="s">
        <v>43</v>
      </c>
      <c r="F30" s="259">
        <v>266212</v>
      </c>
      <c r="G30" s="259">
        <f>G5+G13+G23</f>
        <v>6967</v>
      </c>
      <c r="H30" s="259">
        <f>H5+H13+H23</f>
        <v>273179</v>
      </c>
    </row>
    <row r="31" spans="1:8" ht="18" customHeight="1">
      <c r="A31" s="292" t="s">
        <v>44</v>
      </c>
      <c r="B31" s="260">
        <f>B5+B6+B23+B24+B25+B30</f>
        <v>266212</v>
      </c>
      <c r="C31" s="260">
        <f>C5+C6+C23+C24+C25+C30</f>
        <v>6967</v>
      </c>
      <c r="D31" s="260">
        <f>D5+D6+D23+D24+D25+D30</f>
        <v>273179</v>
      </c>
      <c r="E31" s="259" t="s">
        <v>45</v>
      </c>
      <c r="F31" s="293">
        <f>B31-F30</f>
        <v>0</v>
      </c>
      <c r="G31" s="293">
        <f>C31-G30</f>
        <v>0</v>
      </c>
      <c r="H31" s="260"/>
    </row>
    <row r="32" spans="3:8" ht="19.5" customHeight="1">
      <c r="C32" s="294"/>
      <c r="H32" s="295"/>
    </row>
    <row r="33" ht="14.25">
      <c r="C33" s="296"/>
    </row>
    <row r="36" ht="14.25">
      <c r="C36" s="296"/>
    </row>
  </sheetData>
  <sheetProtection/>
  <mergeCells count="4">
    <mergeCell ref="A1:H1"/>
    <mergeCell ref="G2:H2"/>
    <mergeCell ref="A3:D3"/>
    <mergeCell ref="E3:H3"/>
  </mergeCells>
  <printOptions horizontalCentered="1"/>
  <pageMargins left="0.3937007874015748" right="0.3937007874015748" top="0.15748031496062992" bottom="0.2362204724409449" header="0.31496062992125984" footer="0.2362204724409449"/>
  <pageSetup horizontalDpi="600" verticalDpi="600" orientation="landscape" paperSize="9"/>
  <legacyDrawing r:id="rId2"/>
</worksheet>
</file>

<file path=xl/worksheets/sheet2.xml><?xml version="1.0" encoding="utf-8"?>
<worksheet xmlns="http://schemas.openxmlformats.org/spreadsheetml/2006/main" xmlns:r="http://schemas.openxmlformats.org/officeDocument/2006/relationships">
  <dimension ref="A1:F30"/>
  <sheetViews>
    <sheetView zoomScaleSheetLayoutView="100" workbookViewId="0" topLeftCell="A1">
      <pane xSplit="1" ySplit="3" topLeftCell="B16" activePane="bottomRight" state="frozen"/>
      <selection pane="bottomRight" activeCell="G17" sqref="G17"/>
    </sheetView>
  </sheetViews>
  <sheetFormatPr defaultColWidth="8.875" defaultRowHeight="13.5"/>
  <cols>
    <col min="1" max="1" width="32.75390625" style="0" customWidth="1"/>
    <col min="2" max="2" width="13.75390625" style="213" customWidth="1"/>
    <col min="3" max="4" width="13.625" style="213" customWidth="1"/>
    <col min="5" max="5" width="72.25390625" style="0" customWidth="1"/>
  </cols>
  <sheetData>
    <row r="1" spans="1:5" ht="27.75" customHeight="1">
      <c r="A1" s="214" t="s">
        <v>46</v>
      </c>
      <c r="B1" s="214"/>
      <c r="C1" s="214"/>
      <c r="D1" s="214"/>
      <c r="E1" s="214"/>
    </row>
    <row r="2" spans="1:5" ht="22.5" customHeight="1">
      <c r="A2" s="215"/>
      <c r="B2" s="216"/>
      <c r="C2" s="217"/>
      <c r="D2" s="217"/>
      <c r="E2" s="218" t="s">
        <v>47</v>
      </c>
    </row>
    <row r="3" spans="1:5" s="1" customFormat="1" ht="33.75" customHeight="1">
      <c r="A3" s="219" t="s">
        <v>8</v>
      </c>
      <c r="B3" s="151" t="s">
        <v>48</v>
      </c>
      <c r="C3" s="151" t="s">
        <v>6</v>
      </c>
      <c r="D3" s="151" t="s">
        <v>7</v>
      </c>
      <c r="E3" s="219" t="s">
        <v>49</v>
      </c>
    </row>
    <row r="4" spans="1:5" s="212" customFormat="1" ht="28.5" customHeight="1">
      <c r="A4" s="220" t="s">
        <v>50</v>
      </c>
      <c r="B4" s="221">
        <v>64133.06</v>
      </c>
      <c r="C4" s="222">
        <v>1280</v>
      </c>
      <c r="D4" s="222">
        <f aca="true" t="shared" si="0" ref="D4:D17">SUM(B4:C4)</f>
        <v>65413.06</v>
      </c>
      <c r="E4" s="223"/>
    </row>
    <row r="5" spans="1:5" s="212" customFormat="1" ht="24" customHeight="1">
      <c r="A5" s="224" t="s">
        <v>51</v>
      </c>
      <c r="B5" s="225">
        <v>45815</v>
      </c>
      <c r="C5" s="226"/>
      <c r="D5" s="226">
        <f t="shared" si="0"/>
        <v>45815</v>
      </c>
      <c r="E5" s="223"/>
    </row>
    <row r="6" spans="1:5" s="212" customFormat="1" ht="24" customHeight="1">
      <c r="A6" s="224" t="s">
        <v>52</v>
      </c>
      <c r="B6" s="225">
        <v>7409.4</v>
      </c>
      <c r="C6" s="227">
        <v>-1349</v>
      </c>
      <c r="D6" s="226">
        <f t="shared" si="0"/>
        <v>6060.4</v>
      </c>
      <c r="E6" s="223"/>
    </row>
    <row r="7" spans="1:5" s="212" customFormat="1" ht="24" customHeight="1">
      <c r="A7" s="224" t="s">
        <v>53</v>
      </c>
      <c r="B7" s="225">
        <v>200</v>
      </c>
      <c r="C7" s="226"/>
      <c r="D7" s="226">
        <f t="shared" si="0"/>
        <v>200</v>
      </c>
      <c r="E7" s="223"/>
    </row>
    <row r="8" spans="1:5" s="212" customFormat="1" ht="27" customHeight="1">
      <c r="A8" s="224" t="s">
        <v>54</v>
      </c>
      <c r="B8" s="225">
        <v>6502</v>
      </c>
      <c r="C8" s="227">
        <v>1349</v>
      </c>
      <c r="D8" s="226">
        <f t="shared" si="0"/>
        <v>7851</v>
      </c>
      <c r="E8" s="223"/>
    </row>
    <row r="9" spans="1:5" s="212" customFormat="1" ht="26.25" customHeight="1">
      <c r="A9" s="228" t="s">
        <v>55</v>
      </c>
      <c r="B9" s="225">
        <v>4206.66</v>
      </c>
      <c r="C9" s="226">
        <v>1280</v>
      </c>
      <c r="D9" s="226">
        <f t="shared" si="0"/>
        <v>5486.66</v>
      </c>
      <c r="E9" s="229" t="s">
        <v>56</v>
      </c>
    </row>
    <row r="10" spans="1:5" s="212" customFormat="1" ht="24" customHeight="1">
      <c r="A10" s="230" t="s">
        <v>57</v>
      </c>
      <c r="B10" s="231">
        <v>21657.32</v>
      </c>
      <c r="C10" s="222">
        <f>C11+C12</f>
        <v>-1892</v>
      </c>
      <c r="D10" s="222">
        <f t="shared" si="0"/>
        <v>19765.32</v>
      </c>
      <c r="E10" s="232"/>
    </row>
    <row r="11" spans="1:5" s="212" customFormat="1" ht="24" customHeight="1">
      <c r="A11" s="233" t="s">
        <v>58</v>
      </c>
      <c r="B11" s="234">
        <v>15754.32</v>
      </c>
      <c r="C11" s="226">
        <v>-1240</v>
      </c>
      <c r="D11" s="226">
        <f t="shared" si="0"/>
        <v>14514.32</v>
      </c>
      <c r="E11" s="235" t="s">
        <v>59</v>
      </c>
    </row>
    <row r="12" spans="1:5" s="212" customFormat="1" ht="24" customHeight="1">
      <c r="A12" s="233" t="s">
        <v>60</v>
      </c>
      <c r="B12" s="234">
        <v>5903</v>
      </c>
      <c r="C12" s="226">
        <v>-652</v>
      </c>
      <c r="D12" s="226">
        <f t="shared" si="0"/>
        <v>5251</v>
      </c>
      <c r="E12" s="235" t="s">
        <v>61</v>
      </c>
    </row>
    <row r="13" spans="1:5" s="212" customFormat="1" ht="24" customHeight="1">
      <c r="A13" s="230" t="s">
        <v>62</v>
      </c>
      <c r="B13" s="231">
        <v>5170.39</v>
      </c>
      <c r="C13" s="226">
        <v>-30</v>
      </c>
      <c r="D13" s="222">
        <f t="shared" si="0"/>
        <v>5140.39</v>
      </c>
      <c r="E13" s="235"/>
    </row>
    <row r="14" spans="1:6" s="212" customFormat="1" ht="28.5" customHeight="1">
      <c r="A14" s="228" t="s">
        <v>63</v>
      </c>
      <c r="B14" s="236">
        <v>2059</v>
      </c>
      <c r="C14" s="226">
        <v>-252</v>
      </c>
      <c r="D14" s="226">
        <f t="shared" si="0"/>
        <v>1807</v>
      </c>
      <c r="E14" s="235" t="s">
        <v>64</v>
      </c>
      <c r="F14" s="237"/>
    </row>
    <row r="15" spans="1:5" s="212" customFormat="1" ht="35.25" customHeight="1">
      <c r="A15" s="233" t="s">
        <v>65</v>
      </c>
      <c r="B15" s="234">
        <v>2800.39</v>
      </c>
      <c r="C15" s="226"/>
      <c r="D15" s="226">
        <f t="shared" si="0"/>
        <v>2800.39</v>
      </c>
      <c r="E15" s="235" t="s">
        <v>66</v>
      </c>
    </row>
    <row r="16" spans="1:5" s="212" customFormat="1" ht="36" customHeight="1">
      <c r="A16" s="233" t="s">
        <v>67</v>
      </c>
      <c r="B16" s="234">
        <v>311</v>
      </c>
      <c r="C16" s="226">
        <v>222</v>
      </c>
      <c r="D16" s="226">
        <f t="shared" si="0"/>
        <v>533</v>
      </c>
      <c r="E16" s="235" t="s">
        <v>68</v>
      </c>
    </row>
    <row r="17" spans="1:5" s="212" customFormat="1" ht="24" customHeight="1">
      <c r="A17" s="230" t="s">
        <v>69</v>
      </c>
      <c r="B17" s="231">
        <v>40530.67</v>
      </c>
      <c r="C17" s="222">
        <v>5786</v>
      </c>
      <c r="D17" s="222">
        <f t="shared" si="0"/>
        <v>46316.67</v>
      </c>
      <c r="E17" s="238" t="s">
        <v>70</v>
      </c>
    </row>
    <row r="18" spans="1:5" s="212" customFormat="1" ht="24" customHeight="1">
      <c r="A18" s="230" t="s">
        <v>71</v>
      </c>
      <c r="B18" s="231">
        <v>1500</v>
      </c>
      <c r="C18" s="231"/>
      <c r="D18" s="231">
        <v>1500</v>
      </c>
      <c r="E18" s="235"/>
    </row>
    <row r="19" spans="1:5" s="212" customFormat="1" ht="24" customHeight="1">
      <c r="A19" s="230" t="s">
        <v>72</v>
      </c>
      <c r="B19" s="231">
        <v>1500</v>
      </c>
      <c r="C19" s="231"/>
      <c r="D19" s="231">
        <v>1500</v>
      </c>
      <c r="E19" s="235"/>
    </row>
    <row r="20" spans="1:5" s="212" customFormat="1" ht="24" customHeight="1">
      <c r="A20" s="230" t="s">
        <v>73</v>
      </c>
      <c r="B20" s="231">
        <v>80699</v>
      </c>
      <c r="C20" s="231">
        <v>1823</v>
      </c>
      <c r="D20" s="231">
        <f>SUM(B20:C20)</f>
        <v>82522</v>
      </c>
      <c r="E20" s="239" t="s">
        <v>74</v>
      </c>
    </row>
    <row r="21" spans="1:5" s="212" customFormat="1" ht="24" customHeight="1">
      <c r="A21" s="230" t="s">
        <v>75</v>
      </c>
      <c r="B21" s="231">
        <v>49522</v>
      </c>
      <c r="C21" s="231"/>
      <c r="D21" s="222">
        <f>SUM(B21:C21)</f>
        <v>49522</v>
      </c>
      <c r="E21" s="239"/>
    </row>
    <row r="22" spans="1:5" s="212" customFormat="1" ht="24" customHeight="1">
      <c r="A22" s="240" t="s">
        <v>76</v>
      </c>
      <c r="B22" s="241">
        <v>264712.44</v>
      </c>
      <c r="C22" s="241">
        <f>C4+C10+C13+C17+C18+C19+C20+C21</f>
        <v>6967</v>
      </c>
      <c r="D22" s="241">
        <f>D4+D10+D13+D17+D18+D19+D20+D21</f>
        <v>271679.44</v>
      </c>
      <c r="E22" s="242"/>
    </row>
    <row r="23" spans="1:5" s="212" customFormat="1" ht="24" customHeight="1">
      <c r="A23" s="243" t="s">
        <v>77</v>
      </c>
      <c r="B23" s="241">
        <v>1500</v>
      </c>
      <c r="C23" s="241"/>
      <c r="D23" s="241">
        <f>B23+C23</f>
        <v>1500</v>
      </c>
      <c r="E23" s="244" t="s">
        <v>78</v>
      </c>
    </row>
    <row r="24" spans="1:5" s="212" customFormat="1" ht="24" customHeight="1">
      <c r="A24" s="243" t="s">
        <v>43</v>
      </c>
      <c r="B24" s="173">
        <v>266212.44</v>
      </c>
      <c r="C24" s="173">
        <f>SUM(C22:C23)</f>
        <v>6967</v>
      </c>
      <c r="D24" s="173">
        <f>D22+D23</f>
        <v>273179.44</v>
      </c>
      <c r="E24" s="244"/>
    </row>
    <row r="25" spans="1:5" ht="24" customHeight="1">
      <c r="A25" s="245"/>
      <c r="B25" s="246"/>
      <c r="C25" s="246"/>
      <c r="D25" s="246"/>
      <c r="E25" s="245"/>
    </row>
    <row r="26" spans="1:5" ht="15">
      <c r="A26" s="245"/>
      <c r="B26" s="246"/>
      <c r="C26" s="246"/>
      <c r="D26" s="246"/>
      <c r="E26" s="245"/>
    </row>
    <row r="27" spans="1:5" ht="15">
      <c r="A27" s="245"/>
      <c r="B27" s="246"/>
      <c r="C27" s="246"/>
      <c r="D27" s="246"/>
      <c r="E27" s="245"/>
    </row>
    <row r="28" spans="1:5" ht="15">
      <c r="A28" s="245"/>
      <c r="B28" s="246"/>
      <c r="C28" s="246"/>
      <c r="D28" s="246"/>
      <c r="E28" s="245"/>
    </row>
    <row r="29" spans="1:5" ht="15">
      <c r="A29" s="245"/>
      <c r="B29" s="246"/>
      <c r="C29" s="246"/>
      <c r="D29" s="246"/>
      <c r="E29" s="245"/>
    </row>
    <row r="30" spans="1:5" ht="15">
      <c r="A30" s="245"/>
      <c r="B30" s="246"/>
      <c r="C30" s="246"/>
      <c r="D30" s="246"/>
      <c r="E30" s="245"/>
    </row>
  </sheetData>
  <sheetProtection/>
  <mergeCells count="1">
    <mergeCell ref="A1:E1"/>
  </mergeCells>
  <printOptions horizontalCentered="1"/>
  <pageMargins left="0.3937007874015748" right="0.3937007874015748" top="0.5511811023622047" bottom="0.5511811023622047" header="0.31496062992125984" footer="0"/>
  <pageSetup horizontalDpi="600" verticalDpi="600" orientation="landscape" paperSize="9" scale="80"/>
  <legacyDrawing r:id="rId2"/>
</worksheet>
</file>

<file path=xl/worksheets/sheet3.xml><?xml version="1.0" encoding="utf-8"?>
<worksheet xmlns="http://schemas.openxmlformats.org/spreadsheetml/2006/main" xmlns:r="http://schemas.openxmlformats.org/officeDocument/2006/relationships">
  <dimension ref="A1:E28"/>
  <sheetViews>
    <sheetView zoomScaleSheetLayoutView="100" workbookViewId="0" topLeftCell="A1">
      <selection activeCell="D10" sqref="A1:D65536"/>
    </sheetView>
  </sheetViews>
  <sheetFormatPr defaultColWidth="8.875" defaultRowHeight="13.5"/>
  <cols>
    <col min="1" max="1" width="38.625" style="0" customWidth="1"/>
    <col min="2" max="2" width="19.875" style="0" customWidth="1"/>
    <col min="3" max="3" width="12.50390625" style="0" customWidth="1"/>
    <col min="4" max="4" width="17.375" style="187" customWidth="1"/>
  </cols>
  <sheetData>
    <row r="1" spans="1:4" s="185" customFormat="1" ht="52.5" customHeight="1">
      <c r="A1" s="188" t="s">
        <v>79</v>
      </c>
      <c r="B1" s="188"/>
      <c r="C1" s="188"/>
      <c r="D1" s="189"/>
    </row>
    <row r="2" spans="1:4" ht="21.75" customHeight="1">
      <c r="A2" s="190"/>
      <c r="B2" s="147"/>
      <c r="C2" s="148"/>
      <c r="D2" s="191" t="s">
        <v>1</v>
      </c>
    </row>
    <row r="3" spans="1:4" s="1" customFormat="1" ht="37.5" customHeight="1">
      <c r="A3" s="153" t="s">
        <v>80</v>
      </c>
      <c r="B3" s="151" t="s">
        <v>48</v>
      </c>
      <c r="C3" s="192" t="s">
        <v>81</v>
      </c>
      <c r="D3" s="192" t="s">
        <v>82</v>
      </c>
    </row>
    <row r="4" spans="1:4" s="30" customFormat="1" ht="22.5" customHeight="1">
      <c r="A4" s="193" t="s">
        <v>83</v>
      </c>
      <c r="B4" s="194">
        <v>9691</v>
      </c>
      <c r="C4" s="195">
        <f aca="true" t="shared" si="0" ref="C4:C18">D4-B4</f>
        <v>-2848</v>
      </c>
      <c r="D4" s="196">
        <v>6843</v>
      </c>
    </row>
    <row r="5" spans="1:4" s="30" customFormat="1" ht="22.5" customHeight="1">
      <c r="A5" s="193" t="s">
        <v>84</v>
      </c>
      <c r="B5" s="157">
        <v>2033</v>
      </c>
      <c r="C5" s="161">
        <f t="shared" si="0"/>
        <v>-733</v>
      </c>
      <c r="D5" s="196">
        <v>1300</v>
      </c>
    </row>
    <row r="6" spans="1:4" s="30" customFormat="1" ht="22.5" customHeight="1">
      <c r="A6" s="193" t="s">
        <v>85</v>
      </c>
      <c r="B6" s="157">
        <v>759</v>
      </c>
      <c r="C6" s="161">
        <f t="shared" si="0"/>
        <v>-359</v>
      </c>
      <c r="D6" s="196">
        <v>400</v>
      </c>
    </row>
    <row r="7" spans="1:4" s="30" customFormat="1" ht="22.5" customHeight="1">
      <c r="A7" s="193" t="s">
        <v>86</v>
      </c>
      <c r="B7" s="157">
        <v>244</v>
      </c>
      <c r="C7" s="161">
        <f t="shared" si="0"/>
        <v>-44</v>
      </c>
      <c r="D7" s="196">
        <v>200</v>
      </c>
    </row>
    <row r="8" spans="1:4" s="30" customFormat="1" ht="22.5" customHeight="1">
      <c r="A8" s="193" t="s">
        <v>87</v>
      </c>
      <c r="B8" s="157">
        <v>1430</v>
      </c>
      <c r="C8" s="161">
        <f t="shared" si="0"/>
        <v>-560</v>
      </c>
      <c r="D8" s="196">
        <v>870</v>
      </c>
    </row>
    <row r="9" spans="1:4" s="30" customFormat="1" ht="22.5" customHeight="1">
      <c r="A9" s="193" t="s">
        <v>88</v>
      </c>
      <c r="B9" s="157">
        <v>616</v>
      </c>
      <c r="C9" s="161">
        <f t="shared" si="0"/>
        <v>76</v>
      </c>
      <c r="D9" s="196">
        <v>692</v>
      </c>
    </row>
    <row r="10" spans="1:4" s="30" customFormat="1" ht="22.5" customHeight="1">
      <c r="A10" s="193" t="s">
        <v>89</v>
      </c>
      <c r="B10" s="157">
        <v>248.6</v>
      </c>
      <c r="C10" s="161">
        <f t="shared" si="0"/>
        <v>-48.599999999999994</v>
      </c>
      <c r="D10" s="196">
        <v>200</v>
      </c>
    </row>
    <row r="11" spans="1:4" s="30" customFormat="1" ht="22.5" customHeight="1">
      <c r="A11" s="193" t="s">
        <v>90</v>
      </c>
      <c r="B11" s="157">
        <v>584.22</v>
      </c>
      <c r="C11" s="161">
        <f t="shared" si="0"/>
        <v>-324.22</v>
      </c>
      <c r="D11" s="196">
        <v>260</v>
      </c>
    </row>
    <row r="12" spans="1:4" s="30" customFormat="1" ht="22.5" customHeight="1">
      <c r="A12" s="193" t="s">
        <v>91</v>
      </c>
      <c r="B12" s="157">
        <v>3372</v>
      </c>
      <c r="C12" s="161">
        <f t="shared" si="0"/>
        <v>1628</v>
      </c>
      <c r="D12" s="196">
        <v>5000</v>
      </c>
    </row>
    <row r="13" spans="1:4" s="30" customFormat="1" ht="22.5" customHeight="1">
      <c r="A13" s="193" t="s">
        <v>92</v>
      </c>
      <c r="B13" s="157">
        <v>460</v>
      </c>
      <c r="C13" s="161">
        <f t="shared" si="0"/>
        <v>-30</v>
      </c>
      <c r="D13" s="196">
        <v>430</v>
      </c>
    </row>
    <row r="14" spans="1:4" s="30" customFormat="1" ht="22.5" customHeight="1">
      <c r="A14" s="193" t="s">
        <v>93</v>
      </c>
      <c r="B14" s="157">
        <v>992</v>
      </c>
      <c r="C14" s="161">
        <f t="shared" si="0"/>
        <v>1508</v>
      </c>
      <c r="D14" s="196">
        <v>2500</v>
      </c>
    </row>
    <row r="15" spans="1:4" s="30" customFormat="1" ht="22.5" customHeight="1">
      <c r="A15" s="193" t="s">
        <v>94</v>
      </c>
      <c r="B15" s="157">
        <v>3506</v>
      </c>
      <c r="C15" s="161">
        <f t="shared" si="0"/>
        <v>994</v>
      </c>
      <c r="D15" s="196">
        <v>4500</v>
      </c>
    </row>
    <row r="16" spans="1:4" s="30" customFormat="1" ht="22.5" customHeight="1">
      <c r="A16" s="193" t="s">
        <v>95</v>
      </c>
      <c r="B16" s="157">
        <v>267.8</v>
      </c>
      <c r="C16" s="161">
        <f t="shared" si="0"/>
        <v>0.19999999999998863</v>
      </c>
      <c r="D16" s="196">
        <v>268</v>
      </c>
    </row>
    <row r="17" spans="1:4" s="30" customFormat="1" ht="27" customHeight="1">
      <c r="A17" s="193" t="s">
        <v>96</v>
      </c>
      <c r="B17" s="197">
        <v>97</v>
      </c>
      <c r="C17" s="198">
        <f t="shared" si="0"/>
        <v>0</v>
      </c>
      <c r="D17" s="196">
        <v>97</v>
      </c>
    </row>
    <row r="18" spans="1:4" s="30" customFormat="1" ht="27" customHeight="1">
      <c r="A18" s="193" t="s">
        <v>97</v>
      </c>
      <c r="B18" s="197"/>
      <c r="C18" s="198">
        <f t="shared" si="0"/>
        <v>187</v>
      </c>
      <c r="D18" s="196">
        <v>187</v>
      </c>
    </row>
    <row r="19" spans="1:4" s="30" customFormat="1" ht="20.25" customHeight="1">
      <c r="A19" s="193" t="s">
        <v>98</v>
      </c>
      <c r="B19" s="197">
        <v>1665</v>
      </c>
      <c r="C19" s="198">
        <f aca="true" t="shared" si="1" ref="C19:C27">D19-B19</f>
        <v>535</v>
      </c>
      <c r="D19" s="199">
        <v>2200</v>
      </c>
    </row>
    <row r="20" spans="1:4" s="30" customFormat="1" ht="22.5" customHeight="1" hidden="1">
      <c r="A20" s="193" t="s">
        <v>99</v>
      </c>
      <c r="B20" s="197">
        <v>1100</v>
      </c>
      <c r="C20" s="198">
        <f t="shared" si="1"/>
        <v>1933</v>
      </c>
      <c r="D20" s="199">
        <v>3033</v>
      </c>
    </row>
    <row r="21" spans="1:4" s="30" customFormat="1" ht="22.5" customHeight="1">
      <c r="A21" s="193" t="s">
        <v>100</v>
      </c>
      <c r="B21" s="197">
        <v>931.39</v>
      </c>
      <c r="C21" s="198">
        <f t="shared" si="1"/>
        <v>2102.61</v>
      </c>
      <c r="D21" s="200">
        <v>3034</v>
      </c>
    </row>
    <row r="22" spans="1:4" s="30" customFormat="1" ht="22.5" customHeight="1">
      <c r="A22" s="193" t="s">
        <v>101</v>
      </c>
      <c r="B22" s="197">
        <v>2140</v>
      </c>
      <c r="C22" s="198">
        <f t="shared" si="1"/>
        <v>-1003</v>
      </c>
      <c r="D22" s="199">
        <v>1137</v>
      </c>
    </row>
    <row r="23" spans="1:4" s="30" customFormat="1" ht="22.5" customHeight="1">
      <c r="A23" s="193" t="s">
        <v>102</v>
      </c>
      <c r="B23" s="197">
        <v>2719</v>
      </c>
      <c r="C23" s="198">
        <f t="shared" si="1"/>
        <v>-1452</v>
      </c>
      <c r="D23" s="199">
        <v>1267</v>
      </c>
    </row>
    <row r="24" spans="1:5" s="186" customFormat="1" ht="22.5" customHeight="1">
      <c r="A24" s="193" t="s">
        <v>103</v>
      </c>
      <c r="B24" s="157">
        <v>321</v>
      </c>
      <c r="C24" s="161">
        <f t="shared" si="1"/>
        <v>-211</v>
      </c>
      <c r="D24" s="198">
        <v>110</v>
      </c>
      <c r="E24" s="201"/>
    </row>
    <row r="25" spans="1:4" ht="18.75" customHeight="1" hidden="1">
      <c r="A25" s="202" t="s">
        <v>104</v>
      </c>
      <c r="B25" s="157">
        <v>32076</v>
      </c>
      <c r="C25" s="203">
        <f t="shared" si="1"/>
        <v>-32076</v>
      </c>
      <c r="D25" s="204"/>
    </row>
    <row r="26" spans="1:4" ht="18.75" customHeight="1" hidden="1">
      <c r="A26" s="193" t="s">
        <v>105</v>
      </c>
      <c r="B26" s="205">
        <v>11054</v>
      </c>
      <c r="C26" s="203">
        <f t="shared" si="1"/>
        <v>-11054</v>
      </c>
      <c r="D26" s="206"/>
    </row>
    <row r="27" spans="1:4" ht="18.75" customHeight="1" hidden="1">
      <c r="A27" s="207" t="s">
        <v>106</v>
      </c>
      <c r="B27" s="208">
        <v>7776</v>
      </c>
      <c r="C27" s="203">
        <f t="shared" si="1"/>
        <v>-7776</v>
      </c>
      <c r="D27" s="206"/>
    </row>
    <row r="28" spans="1:4" ht="27" customHeight="1">
      <c r="A28" s="209" t="s">
        <v>107</v>
      </c>
      <c r="B28" s="210">
        <v>32076</v>
      </c>
      <c r="C28" s="211">
        <v>-582</v>
      </c>
      <c r="D28" s="199">
        <v>31494</v>
      </c>
    </row>
    <row r="38" ht="13.5"/>
    <row r="39" ht="13.5"/>
    <row r="40" ht="13.5"/>
    <row r="41" ht="13.5"/>
  </sheetData>
  <sheetProtection/>
  <mergeCells count="1">
    <mergeCell ref="A1:D1"/>
  </mergeCells>
  <printOptions horizontalCentered="1"/>
  <pageMargins left="0.5118110236220472" right="0.5118110236220472" top="0.9448818897637796" bottom="0.8661417322834646" header="0.31496062992125984" footer="0.15748031496062992"/>
  <pageSetup horizontalDpi="600" verticalDpi="600" orientation="portrait" paperSize="9"/>
  <legacyDrawing r:id="rId2"/>
</worksheet>
</file>

<file path=xl/worksheets/sheet4.xml><?xml version="1.0" encoding="utf-8"?>
<worksheet xmlns="http://schemas.openxmlformats.org/spreadsheetml/2006/main" xmlns:r="http://schemas.openxmlformats.org/officeDocument/2006/relationships">
  <dimension ref="A1:C26"/>
  <sheetViews>
    <sheetView showFormulas="1" workbookViewId="0" topLeftCell="A1">
      <selection activeCell="C1" sqref="C1"/>
    </sheetView>
  </sheetViews>
  <sheetFormatPr defaultColWidth="8.00390625" defaultRowHeight="13.5"/>
  <cols>
    <col min="1" max="1" width="26.125" style="175" customWidth="1"/>
    <col min="2" max="2" width="1.12109375" style="175" customWidth="1"/>
    <col min="3" max="3" width="28.125" style="175" customWidth="1"/>
    <col min="4" max="16384" width="8.00390625" style="175" customWidth="1"/>
  </cols>
  <sheetData>
    <row r="1" ht="12.75">
      <c r="A1" s="176" t="s">
        <v>108</v>
      </c>
    </row>
    <row r="2" ht="13.5">
      <c r="A2" s="176" t="s">
        <v>109</v>
      </c>
    </row>
    <row r="3" spans="1:3" ht="13.5">
      <c r="A3" s="177" t="s">
        <v>110</v>
      </c>
      <c r="C3" s="178" t="s">
        <v>111</v>
      </c>
    </row>
    <row r="4" ht="12.75">
      <c r="A4" s="177" t="e">
        <v>#N/A</v>
      </c>
    </row>
    <row r="6" ht="13.5"/>
    <row r="7" ht="12.75">
      <c r="A7" s="179" t="s">
        <v>112</v>
      </c>
    </row>
    <row r="8" ht="12.75">
      <c r="A8" s="180" t="s">
        <v>113</v>
      </c>
    </row>
    <row r="9" ht="12.75">
      <c r="A9" s="181" t="s">
        <v>114</v>
      </c>
    </row>
    <row r="10" ht="12.75">
      <c r="A10" s="180" t="s">
        <v>115</v>
      </c>
    </row>
    <row r="11" ht="13.5">
      <c r="A11" s="182" t="s">
        <v>116</v>
      </c>
    </row>
    <row r="13" ht="13.5"/>
    <row r="14" ht="13.5">
      <c r="A14" s="178" t="s">
        <v>117</v>
      </c>
    </row>
    <row r="16" ht="13.5"/>
    <row r="17" ht="13.5">
      <c r="C17" s="178" t="s">
        <v>118</v>
      </c>
    </row>
    <row r="20" ht="12.75">
      <c r="A20" s="183" t="s">
        <v>119</v>
      </c>
    </row>
    <row r="26" ht="13.5">
      <c r="C26" s="184" t="s">
        <v>120</v>
      </c>
    </row>
  </sheetData>
  <sheetProtection password="8863" sheet="1" objects="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E32"/>
  <sheetViews>
    <sheetView zoomScaleSheetLayoutView="100" workbookViewId="0" topLeftCell="A13">
      <selection activeCell="I26" sqref="I26"/>
    </sheetView>
  </sheetViews>
  <sheetFormatPr defaultColWidth="8.875" defaultRowHeight="13.5"/>
  <cols>
    <col min="1" max="1" width="24.875" style="0" customWidth="1"/>
    <col min="2" max="2" width="15.00390625" style="143" customWidth="1"/>
    <col min="3" max="4" width="13.125" style="144" customWidth="1"/>
    <col min="5" max="5" width="18.25390625" style="0" customWidth="1"/>
  </cols>
  <sheetData>
    <row r="1" spans="1:5" ht="30" customHeight="1">
      <c r="A1" s="145" t="s">
        <v>121</v>
      </c>
      <c r="B1" s="145"/>
      <c r="C1" s="145"/>
      <c r="D1" s="145"/>
      <c r="E1" s="145"/>
    </row>
    <row r="2" spans="1:5" ht="13.5" customHeight="1">
      <c r="A2" s="146"/>
      <c r="B2" s="147"/>
      <c r="C2" s="148"/>
      <c r="D2" s="148"/>
      <c r="E2" s="149" t="s">
        <v>1</v>
      </c>
    </row>
    <row r="3" spans="1:5" s="141" customFormat="1" ht="28.5" customHeight="1">
      <c r="A3" s="150" t="s">
        <v>80</v>
      </c>
      <c r="B3" s="151" t="s">
        <v>48</v>
      </c>
      <c r="C3" s="152" t="s">
        <v>122</v>
      </c>
      <c r="D3" s="152" t="s">
        <v>7</v>
      </c>
      <c r="E3" s="153" t="s">
        <v>123</v>
      </c>
    </row>
    <row r="4" spans="1:5" s="141" customFormat="1" ht="22.5" customHeight="1">
      <c r="A4" s="154" t="s">
        <v>124</v>
      </c>
      <c r="B4" s="151">
        <v>226580</v>
      </c>
      <c r="C4" s="155">
        <v>6967</v>
      </c>
      <c r="D4" s="155">
        <f aca="true" t="shared" si="0" ref="D4:D30">B4+C4</f>
        <v>233547</v>
      </c>
      <c r="E4" s="153"/>
    </row>
    <row r="5" spans="1:5" s="30" customFormat="1" ht="22.5" customHeight="1">
      <c r="A5" s="156" t="s">
        <v>125</v>
      </c>
      <c r="B5" s="157">
        <v>23483</v>
      </c>
      <c r="C5" s="158">
        <v>-246</v>
      </c>
      <c r="D5" s="157">
        <f t="shared" si="0"/>
        <v>23237</v>
      </c>
      <c r="E5" s="159"/>
    </row>
    <row r="6" spans="1:5" s="30" customFormat="1" ht="22.5" customHeight="1">
      <c r="A6" s="160" t="s">
        <v>126</v>
      </c>
      <c r="B6" s="157">
        <v>286</v>
      </c>
      <c r="C6" s="161">
        <v>10.5</v>
      </c>
      <c r="D6" s="157">
        <f t="shared" si="0"/>
        <v>296.5</v>
      </c>
      <c r="E6" s="159"/>
    </row>
    <row r="7" spans="1:5" s="30" customFormat="1" ht="22.5" customHeight="1">
      <c r="A7" s="162" t="s">
        <v>127</v>
      </c>
      <c r="B7" s="157">
        <v>7979</v>
      </c>
      <c r="C7" s="163">
        <v>-778</v>
      </c>
      <c r="D7" s="157">
        <f t="shared" si="0"/>
        <v>7201</v>
      </c>
      <c r="E7" s="159"/>
    </row>
    <row r="8" spans="1:5" s="30" customFormat="1" ht="22.5" customHeight="1">
      <c r="A8" s="162" t="s">
        <v>128</v>
      </c>
      <c r="B8" s="157">
        <v>47617</v>
      </c>
      <c r="C8" s="161">
        <v>1779</v>
      </c>
      <c r="D8" s="157">
        <f t="shared" si="0"/>
        <v>49396</v>
      </c>
      <c r="E8" s="159"/>
    </row>
    <row r="9" spans="1:5" s="30" customFormat="1" ht="22.5" customHeight="1">
      <c r="A9" s="160" t="s">
        <v>129</v>
      </c>
      <c r="B9" s="157">
        <v>1900</v>
      </c>
      <c r="C9" s="161">
        <v>225.05</v>
      </c>
      <c r="D9" s="157">
        <f t="shared" si="0"/>
        <v>2125.05</v>
      </c>
      <c r="E9" s="159"/>
    </row>
    <row r="10" spans="1:5" s="30" customFormat="1" ht="22.5" customHeight="1">
      <c r="A10" s="160" t="s">
        <v>130</v>
      </c>
      <c r="B10" s="157">
        <v>4830</v>
      </c>
      <c r="C10" s="161">
        <v>-80</v>
      </c>
      <c r="D10" s="157">
        <f t="shared" si="0"/>
        <v>4750</v>
      </c>
      <c r="E10" s="159"/>
    </row>
    <row r="11" spans="1:5" s="30" customFormat="1" ht="22.5" customHeight="1">
      <c r="A11" s="162" t="s">
        <v>131</v>
      </c>
      <c r="B11" s="157">
        <v>38070</v>
      </c>
      <c r="C11" s="161">
        <v>739.5</v>
      </c>
      <c r="D11" s="157">
        <f t="shared" si="0"/>
        <v>38809.5</v>
      </c>
      <c r="E11" s="159"/>
    </row>
    <row r="12" spans="1:5" s="30" customFormat="1" ht="22.5" customHeight="1">
      <c r="A12" s="160" t="s">
        <v>132</v>
      </c>
      <c r="B12" s="157">
        <v>23098</v>
      </c>
      <c r="C12" s="161">
        <v>283</v>
      </c>
      <c r="D12" s="157">
        <f t="shared" si="0"/>
        <v>23381</v>
      </c>
      <c r="E12" s="159"/>
    </row>
    <row r="13" spans="1:5" s="30" customFormat="1" ht="22.5" customHeight="1">
      <c r="A13" s="160" t="s">
        <v>133</v>
      </c>
      <c r="B13" s="157">
        <v>5513</v>
      </c>
      <c r="C13" s="161">
        <v>480</v>
      </c>
      <c r="D13" s="157">
        <f t="shared" si="0"/>
        <v>5993</v>
      </c>
      <c r="E13" s="159"/>
    </row>
    <row r="14" spans="1:5" s="30" customFormat="1" ht="22.5" customHeight="1">
      <c r="A14" s="164" t="s">
        <v>134</v>
      </c>
      <c r="B14" s="157">
        <v>4718</v>
      </c>
      <c r="C14" s="161">
        <v>803</v>
      </c>
      <c r="D14" s="157">
        <f t="shared" si="0"/>
        <v>5521</v>
      </c>
      <c r="E14" s="159"/>
    </row>
    <row r="15" spans="1:5" s="30" customFormat="1" ht="22.5" customHeight="1">
      <c r="A15" s="162" t="s">
        <v>135</v>
      </c>
      <c r="B15" s="157">
        <v>35943</v>
      </c>
      <c r="C15" s="163">
        <v>3260</v>
      </c>
      <c r="D15" s="157">
        <f t="shared" si="0"/>
        <v>39203</v>
      </c>
      <c r="E15" s="159"/>
    </row>
    <row r="16" spans="1:5" s="30" customFormat="1" ht="22.5" customHeight="1">
      <c r="A16" s="164" t="s">
        <v>136</v>
      </c>
      <c r="B16" s="157">
        <v>7836</v>
      </c>
      <c r="C16" s="163">
        <v>437.3</v>
      </c>
      <c r="D16" s="157">
        <f t="shared" si="0"/>
        <v>8273.3</v>
      </c>
      <c r="E16" s="159"/>
    </row>
    <row r="17" spans="1:5" s="30" customFormat="1" ht="22.5" customHeight="1">
      <c r="A17" s="160" t="s">
        <v>137</v>
      </c>
      <c r="B17" s="157">
        <v>1047</v>
      </c>
      <c r="C17" s="161">
        <v>401</v>
      </c>
      <c r="D17" s="157">
        <f t="shared" si="0"/>
        <v>1448</v>
      </c>
      <c r="E17" s="159"/>
    </row>
    <row r="18" spans="1:5" s="30" customFormat="1" ht="22.5" customHeight="1">
      <c r="A18" s="164" t="s">
        <v>138</v>
      </c>
      <c r="B18" s="157">
        <v>1255</v>
      </c>
      <c r="C18" s="161">
        <v>0</v>
      </c>
      <c r="D18" s="157">
        <f t="shared" si="0"/>
        <v>1255</v>
      </c>
      <c r="E18" s="159"/>
    </row>
    <row r="19" spans="1:5" s="30" customFormat="1" ht="22.5" customHeight="1">
      <c r="A19" s="160" t="s">
        <v>139</v>
      </c>
      <c r="B19" s="157">
        <v>15</v>
      </c>
      <c r="C19" s="161">
        <v>0</v>
      </c>
      <c r="D19" s="157">
        <f t="shared" si="0"/>
        <v>15</v>
      </c>
      <c r="E19" s="159"/>
    </row>
    <row r="20" spans="1:5" s="30" customFormat="1" ht="22.5" customHeight="1">
      <c r="A20" s="160" t="s">
        <v>140</v>
      </c>
      <c r="B20" s="157">
        <v>1431</v>
      </c>
      <c r="C20" s="161">
        <v>-484</v>
      </c>
      <c r="D20" s="157">
        <f t="shared" si="0"/>
        <v>947</v>
      </c>
      <c r="E20" s="159"/>
    </row>
    <row r="21" spans="1:5" s="30" customFormat="1" ht="22.5" customHeight="1">
      <c r="A21" s="160" t="s">
        <v>141</v>
      </c>
      <c r="B21" s="157">
        <v>6310</v>
      </c>
      <c r="C21" s="157">
        <v>-148.5</v>
      </c>
      <c r="D21" s="157">
        <f t="shared" si="0"/>
        <v>6161.5</v>
      </c>
      <c r="E21" s="165"/>
    </row>
    <row r="22" spans="1:5" s="30" customFormat="1" ht="22.5" customHeight="1">
      <c r="A22" s="160" t="s">
        <v>142</v>
      </c>
      <c r="B22" s="157">
        <v>680</v>
      </c>
      <c r="C22" s="157">
        <v>-15</v>
      </c>
      <c r="D22" s="157">
        <f t="shared" si="0"/>
        <v>665</v>
      </c>
      <c r="E22" s="159"/>
    </row>
    <row r="23" spans="1:5" s="30" customFormat="1" ht="22.5" customHeight="1">
      <c r="A23" s="166" t="s">
        <v>143</v>
      </c>
      <c r="B23" s="157"/>
      <c r="C23" s="157">
        <v>300</v>
      </c>
      <c r="D23" s="157">
        <f t="shared" si="0"/>
        <v>300</v>
      </c>
      <c r="E23" s="159"/>
    </row>
    <row r="24" spans="1:5" s="30" customFormat="1" ht="22.5" customHeight="1">
      <c r="A24" s="160" t="s">
        <v>144</v>
      </c>
      <c r="B24" s="167">
        <v>1500</v>
      </c>
      <c r="C24" s="157">
        <v>0</v>
      </c>
      <c r="D24" s="157">
        <f t="shared" si="0"/>
        <v>1500</v>
      </c>
      <c r="E24" s="159"/>
    </row>
    <row r="25" spans="1:5" s="30" customFormat="1" ht="22.5" customHeight="1">
      <c r="A25" s="160" t="s">
        <v>145</v>
      </c>
      <c r="B25" s="167">
        <v>1500</v>
      </c>
      <c r="C25" s="157">
        <v>0</v>
      </c>
      <c r="D25" s="157">
        <f t="shared" si="0"/>
        <v>1500</v>
      </c>
      <c r="E25" s="159"/>
    </row>
    <row r="26" spans="1:5" s="30" customFormat="1" ht="24" customHeight="1">
      <c r="A26" s="164" t="s">
        <v>146</v>
      </c>
      <c r="B26" s="157">
        <v>11390</v>
      </c>
      <c r="C26" s="157">
        <v>0</v>
      </c>
      <c r="D26" s="157">
        <f t="shared" si="0"/>
        <v>11390</v>
      </c>
      <c r="E26" s="159"/>
    </row>
    <row r="27" spans="1:5" s="142" customFormat="1" ht="22.5" customHeight="1">
      <c r="A27" s="164" t="s">
        <v>147</v>
      </c>
      <c r="B27" s="157">
        <v>179</v>
      </c>
      <c r="C27" s="157">
        <v>0</v>
      </c>
      <c r="D27" s="157">
        <f t="shared" si="0"/>
        <v>179</v>
      </c>
      <c r="E27" s="168"/>
    </row>
    <row r="28" spans="1:5" s="142" customFormat="1" ht="22.5" customHeight="1">
      <c r="A28" s="169" t="s">
        <v>148</v>
      </c>
      <c r="B28" s="157">
        <v>1500</v>
      </c>
      <c r="C28" s="157"/>
      <c r="D28" s="157">
        <f t="shared" si="0"/>
        <v>1500</v>
      </c>
      <c r="E28" s="168"/>
    </row>
    <row r="29" spans="1:5" s="142" customFormat="1" ht="22.5" customHeight="1">
      <c r="A29" s="169" t="s">
        <v>35</v>
      </c>
      <c r="B29" s="157">
        <v>38132</v>
      </c>
      <c r="C29" s="157"/>
      <c r="D29" s="157">
        <f t="shared" si="0"/>
        <v>38132</v>
      </c>
      <c r="E29" s="170" t="s">
        <v>149</v>
      </c>
    </row>
    <row r="30" spans="1:5" s="30" customFormat="1" ht="22.5" customHeight="1">
      <c r="A30" s="171" t="s">
        <v>104</v>
      </c>
      <c r="B30" s="172">
        <f>SUM(B5:B29)</f>
        <v>266212</v>
      </c>
      <c r="C30" s="173">
        <v>6967</v>
      </c>
      <c r="D30" s="173">
        <f t="shared" si="0"/>
        <v>273179</v>
      </c>
      <c r="E30" s="159"/>
    </row>
    <row r="32" ht="14.25">
      <c r="B32" s="174"/>
    </row>
  </sheetData>
  <sheetProtection/>
  <mergeCells count="1">
    <mergeCell ref="A1:E1"/>
  </mergeCells>
  <printOptions horizontalCentered="1"/>
  <pageMargins left="0.7086614173228347" right="0.7086614173228347" top="0.8661417322834646" bottom="0.8267716535433072" header="0.31496062992125984" footer="0.15748031496062992"/>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K212"/>
  <sheetViews>
    <sheetView workbookViewId="0" topLeftCell="A1">
      <pane xSplit="2" ySplit="5" topLeftCell="C6" activePane="bottomRight" state="frozen"/>
      <selection pane="bottomRight" activeCell="K219" sqref="K219"/>
    </sheetView>
  </sheetViews>
  <sheetFormatPr defaultColWidth="8.875" defaultRowHeight="13.5"/>
  <cols>
    <col min="1" max="1" width="13.00390625" style="0" customWidth="1"/>
    <col min="2" max="2" width="10.875" style="0" customWidth="1"/>
    <col min="3" max="3" width="18.00390625" style="0" customWidth="1"/>
    <col min="4" max="4" width="12.50390625" style="0" customWidth="1"/>
    <col min="5" max="5" width="38.625" style="0" hidden="1" customWidth="1"/>
    <col min="6" max="6" width="9.75390625" style="31" customWidth="1"/>
    <col min="7" max="7" width="10.25390625" style="32" customWidth="1"/>
    <col min="8" max="8" width="15.875" style="33" customWidth="1"/>
    <col min="9" max="9" width="11.125" style="34" customWidth="1"/>
    <col min="10" max="10" width="8.75390625" style="34" customWidth="1"/>
    <col min="11" max="11" width="16.25390625" style="35" customWidth="1"/>
  </cols>
  <sheetData>
    <row r="1" spans="1:10" ht="39" customHeight="1">
      <c r="A1" s="36" t="s">
        <v>150</v>
      </c>
      <c r="B1" s="36"/>
      <c r="C1" s="36"/>
      <c r="D1" s="36"/>
      <c r="E1" s="36"/>
      <c r="F1" s="36"/>
      <c r="G1" s="36"/>
      <c r="H1" s="36"/>
      <c r="I1" s="36"/>
      <c r="J1" s="36"/>
    </row>
    <row r="2" spans="2:9" ht="13.5">
      <c r="B2" s="37"/>
      <c r="C2" s="38"/>
      <c r="D2" s="38"/>
      <c r="I2" s="34" t="s">
        <v>1</v>
      </c>
    </row>
    <row r="3" spans="1:11" ht="13.5">
      <c r="A3" s="39" t="s">
        <v>151</v>
      </c>
      <c r="B3" s="40" t="s">
        <v>152</v>
      </c>
      <c r="C3" s="41"/>
      <c r="D3" s="41"/>
      <c r="F3" s="42" t="s">
        <v>122</v>
      </c>
      <c r="G3" s="43" t="s">
        <v>153</v>
      </c>
      <c r="H3" s="44"/>
      <c r="I3" s="90"/>
      <c r="J3" s="91" t="s">
        <v>154</v>
      </c>
      <c r="K3" s="92" t="s">
        <v>123</v>
      </c>
    </row>
    <row r="4" spans="1:11" s="29" customFormat="1" ht="34.5" customHeight="1">
      <c r="A4" s="39"/>
      <c r="B4" s="45" t="s">
        <v>155</v>
      </c>
      <c r="C4" s="46" t="s">
        <v>156</v>
      </c>
      <c r="D4" s="47" t="s">
        <v>157</v>
      </c>
      <c r="E4" s="48" t="s">
        <v>123</v>
      </c>
      <c r="F4" s="49"/>
      <c r="G4" s="50" t="s">
        <v>158</v>
      </c>
      <c r="H4" s="46" t="s">
        <v>159</v>
      </c>
      <c r="I4" s="93" t="s">
        <v>160</v>
      </c>
      <c r="J4" s="94"/>
      <c r="K4" s="92"/>
    </row>
    <row r="5" spans="1:11" ht="45">
      <c r="A5" s="51" t="s">
        <v>161</v>
      </c>
      <c r="B5" s="52">
        <v>62</v>
      </c>
      <c r="C5" s="53" t="s">
        <v>162</v>
      </c>
      <c r="D5" s="54">
        <f>SUM(D6:D24)</f>
        <v>618.5699999999999</v>
      </c>
      <c r="E5" s="54">
        <f>SUM(E6:E22)</f>
        <v>0</v>
      </c>
      <c r="F5" s="55">
        <f>SUM(F6:F22)</f>
        <v>-5</v>
      </c>
      <c r="G5" s="56">
        <v>62</v>
      </c>
      <c r="H5" s="57">
        <f>SUM(H6:H22)</f>
        <v>0</v>
      </c>
      <c r="I5" s="54">
        <f>SUM(I6:I24)</f>
        <v>613.5699999999999</v>
      </c>
      <c r="J5" s="95">
        <f>I5-D5</f>
        <v>-5</v>
      </c>
      <c r="K5" s="96" t="s">
        <v>163</v>
      </c>
    </row>
    <row r="6" spans="1:11" ht="18" customHeight="1">
      <c r="A6" s="58"/>
      <c r="B6" s="59"/>
      <c r="C6" s="60" t="s">
        <v>164</v>
      </c>
      <c r="D6" s="61">
        <v>14</v>
      </c>
      <c r="E6" s="62" t="s">
        <v>165</v>
      </c>
      <c r="F6" s="63"/>
      <c r="G6" s="64"/>
      <c r="H6" s="60" t="s">
        <v>164</v>
      </c>
      <c r="I6" s="97">
        <f>D6+F6</f>
        <v>14</v>
      </c>
      <c r="J6" s="98">
        <f aca="true" t="shared" si="0" ref="J6:J70">I6-D6</f>
        <v>0</v>
      </c>
      <c r="K6" s="99"/>
    </row>
    <row r="7" spans="1:11" ht="13.5">
      <c r="A7" s="58"/>
      <c r="B7" s="59"/>
      <c r="C7" s="60" t="s">
        <v>166</v>
      </c>
      <c r="D7" s="65">
        <v>10</v>
      </c>
      <c r="E7" s="62" t="s">
        <v>167</v>
      </c>
      <c r="F7" s="63"/>
      <c r="G7" s="64"/>
      <c r="H7" s="60" t="s">
        <v>166</v>
      </c>
      <c r="I7" s="97">
        <f aca="true" t="shared" si="1" ref="I7:I24">D7+F7</f>
        <v>10</v>
      </c>
      <c r="J7" s="98">
        <f t="shared" si="0"/>
        <v>0</v>
      </c>
      <c r="K7" s="99"/>
    </row>
    <row r="8" spans="1:11" ht="27.75" customHeight="1">
      <c r="A8" s="58"/>
      <c r="B8" s="59"/>
      <c r="C8" s="60" t="s">
        <v>168</v>
      </c>
      <c r="D8" s="65">
        <v>5</v>
      </c>
      <c r="E8" s="62"/>
      <c r="F8" s="63">
        <v>-5</v>
      </c>
      <c r="G8" s="64"/>
      <c r="H8" s="60" t="s">
        <v>168</v>
      </c>
      <c r="I8" s="97">
        <f t="shared" si="1"/>
        <v>0</v>
      </c>
      <c r="J8" s="98">
        <f t="shared" si="0"/>
        <v>-5</v>
      </c>
      <c r="K8" s="99" t="s">
        <v>169</v>
      </c>
    </row>
    <row r="9" spans="1:11" ht="16.5" customHeight="1">
      <c r="A9" s="58"/>
      <c r="B9" s="59"/>
      <c r="C9" s="60" t="s">
        <v>170</v>
      </c>
      <c r="D9" s="65">
        <v>15</v>
      </c>
      <c r="E9" s="62" t="s">
        <v>171</v>
      </c>
      <c r="F9" s="63"/>
      <c r="G9" s="64"/>
      <c r="H9" s="60" t="s">
        <v>170</v>
      </c>
      <c r="I9" s="97">
        <f t="shared" si="1"/>
        <v>15</v>
      </c>
      <c r="J9" s="98">
        <f t="shared" si="0"/>
        <v>0</v>
      </c>
      <c r="K9" s="99"/>
    </row>
    <row r="10" spans="1:11" ht="36">
      <c r="A10" s="66"/>
      <c r="B10" s="67"/>
      <c r="C10" s="68" t="s">
        <v>172</v>
      </c>
      <c r="D10" s="61">
        <v>100.3</v>
      </c>
      <c r="E10" s="62" t="s">
        <v>173</v>
      </c>
      <c r="F10" s="63"/>
      <c r="G10" s="64"/>
      <c r="H10" s="68" t="s">
        <v>172</v>
      </c>
      <c r="I10" s="97">
        <f t="shared" si="1"/>
        <v>100.3</v>
      </c>
      <c r="J10" s="98">
        <f t="shared" si="0"/>
        <v>0</v>
      </c>
      <c r="K10" s="99"/>
    </row>
    <row r="11" spans="1:11" ht="13.5">
      <c r="A11" s="66"/>
      <c r="B11" s="67"/>
      <c r="C11" s="68" t="s">
        <v>174</v>
      </c>
      <c r="D11" s="65">
        <v>12</v>
      </c>
      <c r="E11" s="62"/>
      <c r="F11" s="63"/>
      <c r="G11" s="64"/>
      <c r="H11" s="68" t="s">
        <v>174</v>
      </c>
      <c r="I11" s="97">
        <f t="shared" si="1"/>
        <v>12</v>
      </c>
      <c r="J11" s="98">
        <f t="shared" si="0"/>
        <v>0</v>
      </c>
      <c r="K11" s="99"/>
    </row>
    <row r="12" spans="1:11" ht="13.5">
      <c r="A12" s="66"/>
      <c r="B12" s="67"/>
      <c r="C12" s="68" t="s">
        <v>175</v>
      </c>
      <c r="D12" s="65">
        <v>1</v>
      </c>
      <c r="E12" s="62"/>
      <c r="F12" s="63"/>
      <c r="G12" s="64"/>
      <c r="H12" s="68" t="s">
        <v>175</v>
      </c>
      <c r="I12" s="97">
        <f t="shared" si="1"/>
        <v>1</v>
      </c>
      <c r="J12" s="98">
        <f t="shared" si="0"/>
        <v>0</v>
      </c>
      <c r="K12" s="99"/>
    </row>
    <row r="13" spans="1:11" ht="24">
      <c r="A13" s="66"/>
      <c r="B13" s="67"/>
      <c r="C13" s="68" t="s">
        <v>176</v>
      </c>
      <c r="D13" s="69">
        <v>9.1</v>
      </c>
      <c r="E13" s="62" t="s">
        <v>177</v>
      </c>
      <c r="F13" s="63"/>
      <c r="G13" s="64"/>
      <c r="H13" s="68" t="s">
        <v>176</v>
      </c>
      <c r="I13" s="97">
        <f t="shared" si="1"/>
        <v>9.1</v>
      </c>
      <c r="J13" s="98">
        <f t="shared" si="0"/>
        <v>0</v>
      </c>
      <c r="K13" s="99"/>
    </row>
    <row r="14" spans="1:11" ht="13.5">
      <c r="A14" s="66"/>
      <c r="B14" s="67"/>
      <c r="C14" s="68" t="s">
        <v>178</v>
      </c>
      <c r="D14" s="65">
        <v>6</v>
      </c>
      <c r="E14" s="62" t="s">
        <v>179</v>
      </c>
      <c r="F14" s="63"/>
      <c r="G14" s="64"/>
      <c r="H14" s="68" t="s">
        <v>178</v>
      </c>
      <c r="I14" s="97">
        <f t="shared" si="1"/>
        <v>6</v>
      </c>
      <c r="J14" s="98">
        <f t="shared" si="0"/>
        <v>0</v>
      </c>
      <c r="K14" s="99"/>
    </row>
    <row r="15" spans="1:11" ht="24">
      <c r="A15" s="66"/>
      <c r="B15" s="67"/>
      <c r="C15" s="70" t="s">
        <v>180</v>
      </c>
      <c r="D15" s="65">
        <v>8.35</v>
      </c>
      <c r="E15" s="62" t="s">
        <v>181</v>
      </c>
      <c r="F15" s="63"/>
      <c r="G15" s="64"/>
      <c r="H15" s="71" t="s">
        <v>180</v>
      </c>
      <c r="I15" s="97">
        <f t="shared" si="1"/>
        <v>8.35</v>
      </c>
      <c r="J15" s="98">
        <f t="shared" si="0"/>
        <v>0</v>
      </c>
      <c r="K15" s="99"/>
    </row>
    <row r="16" spans="1:11" ht="24">
      <c r="A16" s="66"/>
      <c r="B16" s="67"/>
      <c r="C16" s="70" t="s">
        <v>182</v>
      </c>
      <c r="D16" s="65">
        <v>63</v>
      </c>
      <c r="E16" s="62" t="s">
        <v>183</v>
      </c>
      <c r="F16" s="63"/>
      <c r="G16" s="64"/>
      <c r="H16" s="71" t="s">
        <v>182</v>
      </c>
      <c r="I16" s="97">
        <f t="shared" si="1"/>
        <v>63</v>
      </c>
      <c r="J16" s="98">
        <f t="shared" si="0"/>
        <v>0</v>
      </c>
      <c r="K16" s="99"/>
    </row>
    <row r="17" spans="1:11" ht="24">
      <c r="A17" s="66"/>
      <c r="B17" s="67"/>
      <c r="C17" s="68" t="s">
        <v>184</v>
      </c>
      <c r="D17" s="69">
        <f>10.3+50</f>
        <v>60.3</v>
      </c>
      <c r="E17" s="62" t="s">
        <v>185</v>
      </c>
      <c r="F17" s="63"/>
      <c r="G17" s="64"/>
      <c r="H17" s="68" t="s">
        <v>184</v>
      </c>
      <c r="I17" s="97">
        <f t="shared" si="1"/>
        <v>60.3</v>
      </c>
      <c r="J17" s="98">
        <f t="shared" si="0"/>
        <v>0</v>
      </c>
      <c r="K17" s="99"/>
    </row>
    <row r="18" spans="1:11" ht="13.5">
      <c r="A18" s="66"/>
      <c r="B18" s="67"/>
      <c r="C18" s="68" t="s">
        <v>186</v>
      </c>
      <c r="D18" s="69">
        <v>6.24</v>
      </c>
      <c r="E18" s="62" t="s">
        <v>187</v>
      </c>
      <c r="F18" s="63"/>
      <c r="G18" s="64"/>
      <c r="H18" s="68" t="s">
        <v>186</v>
      </c>
      <c r="I18" s="97">
        <f t="shared" si="1"/>
        <v>6.24</v>
      </c>
      <c r="J18" s="98">
        <f t="shared" si="0"/>
        <v>0</v>
      </c>
      <c r="K18" s="99"/>
    </row>
    <row r="19" spans="1:11" ht="13.5">
      <c r="A19" s="66"/>
      <c r="B19" s="67"/>
      <c r="C19" s="68" t="s">
        <v>188</v>
      </c>
      <c r="D19" s="69">
        <v>67.2</v>
      </c>
      <c r="E19" s="62" t="s">
        <v>189</v>
      </c>
      <c r="F19" s="63"/>
      <c r="G19" s="64"/>
      <c r="H19" s="68" t="s">
        <v>188</v>
      </c>
      <c r="I19" s="97">
        <f t="shared" si="1"/>
        <v>67.2</v>
      </c>
      <c r="J19" s="98">
        <f t="shared" si="0"/>
        <v>0</v>
      </c>
      <c r="K19" s="99"/>
    </row>
    <row r="20" spans="1:11" ht="24">
      <c r="A20" s="66"/>
      <c r="B20" s="67"/>
      <c r="C20" s="68" t="s">
        <v>190</v>
      </c>
      <c r="D20" s="65">
        <f>72.36+20.72</f>
        <v>93.08</v>
      </c>
      <c r="E20" s="62" t="s">
        <v>191</v>
      </c>
      <c r="F20" s="63"/>
      <c r="G20" s="64"/>
      <c r="H20" s="68" t="s">
        <v>190</v>
      </c>
      <c r="I20" s="97">
        <f t="shared" si="1"/>
        <v>93.08</v>
      </c>
      <c r="J20" s="98">
        <f t="shared" si="0"/>
        <v>0</v>
      </c>
      <c r="K20" s="99"/>
    </row>
    <row r="21" spans="1:11" ht="24">
      <c r="A21" s="66"/>
      <c r="B21" s="67"/>
      <c r="C21" s="70" t="s">
        <v>192</v>
      </c>
      <c r="D21" s="65">
        <v>69</v>
      </c>
      <c r="E21" s="62" t="s">
        <v>193</v>
      </c>
      <c r="F21" s="63"/>
      <c r="G21" s="64"/>
      <c r="H21" s="71" t="s">
        <v>192</v>
      </c>
      <c r="I21" s="97">
        <f t="shared" si="1"/>
        <v>69</v>
      </c>
      <c r="J21" s="98">
        <f t="shared" si="0"/>
        <v>0</v>
      </c>
      <c r="K21" s="99"/>
    </row>
    <row r="22" spans="1:11" ht="13.5">
      <c r="A22" s="66"/>
      <c r="B22" s="67"/>
      <c r="C22" s="70" t="s">
        <v>194</v>
      </c>
      <c r="D22" s="69">
        <v>20</v>
      </c>
      <c r="E22" s="62" t="s">
        <v>195</v>
      </c>
      <c r="F22" s="63"/>
      <c r="G22" s="64"/>
      <c r="H22" s="71" t="s">
        <v>194</v>
      </c>
      <c r="I22" s="97">
        <f t="shared" si="1"/>
        <v>20</v>
      </c>
      <c r="J22" s="98">
        <f t="shared" si="0"/>
        <v>0</v>
      </c>
      <c r="K22" s="99"/>
    </row>
    <row r="23" spans="1:11" ht="40.5" customHeight="1">
      <c r="A23" s="58"/>
      <c r="B23" s="72"/>
      <c r="C23" s="60" t="s">
        <v>196</v>
      </c>
      <c r="D23" s="61">
        <v>19</v>
      </c>
      <c r="E23" s="73"/>
      <c r="F23" s="63"/>
      <c r="G23" s="64"/>
      <c r="H23" s="60" t="s">
        <v>196</v>
      </c>
      <c r="I23" s="97">
        <f t="shared" si="1"/>
        <v>19</v>
      </c>
      <c r="J23" s="98">
        <f t="shared" si="0"/>
        <v>0</v>
      </c>
      <c r="K23" s="99" t="s">
        <v>197</v>
      </c>
    </row>
    <row r="24" spans="1:11" ht="82.5" customHeight="1">
      <c r="A24" s="74"/>
      <c r="B24" s="59"/>
      <c r="C24" s="60" t="s">
        <v>198</v>
      </c>
      <c r="D24" s="65">
        <v>40</v>
      </c>
      <c r="E24" s="62" t="s">
        <v>199</v>
      </c>
      <c r="F24" s="63"/>
      <c r="G24" s="64"/>
      <c r="H24" s="60" t="s">
        <v>198</v>
      </c>
      <c r="I24" s="97">
        <f t="shared" si="1"/>
        <v>40</v>
      </c>
      <c r="J24" s="98">
        <f t="shared" si="0"/>
        <v>0</v>
      </c>
      <c r="K24" s="99" t="s">
        <v>200</v>
      </c>
    </row>
    <row r="25" spans="1:11" ht="13.5">
      <c r="A25" s="51" t="s">
        <v>201</v>
      </c>
      <c r="B25" s="52"/>
      <c r="C25" s="75" t="s">
        <v>162</v>
      </c>
      <c r="D25" s="76">
        <f>SUM(D26:D27)</f>
        <v>38</v>
      </c>
      <c r="E25" s="76">
        <f>SUM(E26:E27)</f>
        <v>0</v>
      </c>
      <c r="F25" s="77">
        <f>SUM(F26:F27)</f>
        <v>0</v>
      </c>
      <c r="G25" s="78"/>
      <c r="H25" s="75" t="s">
        <v>162</v>
      </c>
      <c r="I25" s="97">
        <f>D25-F25</f>
        <v>38</v>
      </c>
      <c r="J25" s="95">
        <f t="shared" si="0"/>
        <v>0</v>
      </c>
      <c r="K25" s="99"/>
    </row>
    <row r="26" spans="1:11" ht="13.5">
      <c r="A26" s="79"/>
      <c r="B26" s="67"/>
      <c r="C26" s="68" t="s">
        <v>202</v>
      </c>
      <c r="D26" s="61">
        <v>23</v>
      </c>
      <c r="E26" s="62" t="s">
        <v>203</v>
      </c>
      <c r="F26" s="63"/>
      <c r="G26" s="64"/>
      <c r="H26" s="68" t="s">
        <v>202</v>
      </c>
      <c r="I26" s="97">
        <f>D26+F26</f>
        <v>23</v>
      </c>
      <c r="J26" s="98">
        <f t="shared" si="0"/>
        <v>0</v>
      </c>
      <c r="K26" s="99"/>
    </row>
    <row r="27" spans="1:11" ht="13.5">
      <c r="A27" s="66"/>
      <c r="B27" s="67"/>
      <c r="C27" s="68" t="s">
        <v>204</v>
      </c>
      <c r="D27" s="65">
        <v>15</v>
      </c>
      <c r="E27" s="62"/>
      <c r="F27" s="63"/>
      <c r="G27" s="64"/>
      <c r="H27" s="68" t="s">
        <v>204</v>
      </c>
      <c r="I27" s="97">
        <f>D27+F27</f>
        <v>15</v>
      </c>
      <c r="J27" s="98">
        <f t="shared" si="0"/>
        <v>0</v>
      </c>
      <c r="K27" s="99"/>
    </row>
    <row r="28" spans="1:11" ht="22.5">
      <c r="A28" s="51" t="s">
        <v>205</v>
      </c>
      <c r="B28" s="52">
        <v>11</v>
      </c>
      <c r="C28" s="53" t="s">
        <v>162</v>
      </c>
      <c r="D28" s="80">
        <f>SUM(D29:D33)</f>
        <v>30</v>
      </c>
      <c r="E28" s="80">
        <f>SUM(E29:E33)</f>
        <v>0</v>
      </c>
      <c r="F28" s="81">
        <f>SUM(F29:F33)</f>
        <v>9</v>
      </c>
      <c r="G28" s="82">
        <v>15</v>
      </c>
      <c r="H28" s="53" t="s">
        <v>162</v>
      </c>
      <c r="I28" s="100">
        <f>SUM(I29:I33)</f>
        <v>39</v>
      </c>
      <c r="J28" s="95">
        <f t="shared" si="0"/>
        <v>9</v>
      </c>
      <c r="K28" s="99" t="s">
        <v>206</v>
      </c>
    </row>
    <row r="29" spans="1:11" ht="13.5">
      <c r="A29" s="58"/>
      <c r="B29" s="59"/>
      <c r="C29" s="60" t="s">
        <v>207</v>
      </c>
      <c r="D29" s="61">
        <v>9</v>
      </c>
      <c r="E29" s="62"/>
      <c r="F29" s="63">
        <v>2</v>
      </c>
      <c r="G29" s="64"/>
      <c r="H29" s="60" t="s">
        <v>207</v>
      </c>
      <c r="I29" s="97">
        <f>D29+F29</f>
        <v>11</v>
      </c>
      <c r="J29" s="98">
        <f t="shared" si="0"/>
        <v>2</v>
      </c>
      <c r="K29" s="99" t="s">
        <v>208</v>
      </c>
    </row>
    <row r="30" spans="1:11" ht="13.5">
      <c r="A30" s="58"/>
      <c r="B30" s="59"/>
      <c r="C30" s="60"/>
      <c r="D30" s="69"/>
      <c r="E30" s="62"/>
      <c r="F30" s="63">
        <v>7</v>
      </c>
      <c r="G30" s="64"/>
      <c r="H30" s="60" t="s">
        <v>209</v>
      </c>
      <c r="I30" s="97">
        <v>7</v>
      </c>
      <c r="J30" s="98">
        <f t="shared" si="0"/>
        <v>7</v>
      </c>
      <c r="K30" s="99" t="s">
        <v>210</v>
      </c>
    </row>
    <row r="31" spans="1:11" ht="13.5">
      <c r="A31" s="58"/>
      <c r="B31" s="59"/>
      <c r="C31" s="60" t="s">
        <v>211</v>
      </c>
      <c r="D31" s="65">
        <v>11</v>
      </c>
      <c r="E31" s="62" t="s">
        <v>212</v>
      </c>
      <c r="F31" s="63"/>
      <c r="G31" s="64"/>
      <c r="H31" s="60" t="s">
        <v>211</v>
      </c>
      <c r="I31" s="97">
        <f>D31+F31</f>
        <v>11</v>
      </c>
      <c r="J31" s="98">
        <f t="shared" si="0"/>
        <v>0</v>
      </c>
      <c r="K31" s="99"/>
    </row>
    <row r="32" spans="1:11" ht="13.5">
      <c r="A32" s="58"/>
      <c r="B32" s="59"/>
      <c r="C32" s="60" t="s">
        <v>213</v>
      </c>
      <c r="D32" s="65">
        <v>5</v>
      </c>
      <c r="E32" s="62" t="s">
        <v>212</v>
      </c>
      <c r="F32" s="63"/>
      <c r="G32" s="64"/>
      <c r="H32" s="60" t="s">
        <v>213</v>
      </c>
      <c r="I32" s="97">
        <f>D32+F32</f>
        <v>5</v>
      </c>
      <c r="J32" s="98">
        <f t="shared" si="0"/>
        <v>0</v>
      </c>
      <c r="K32" s="99"/>
    </row>
    <row r="33" spans="1:11" ht="13.5">
      <c r="A33" s="58"/>
      <c r="B33" s="59"/>
      <c r="C33" s="60" t="s">
        <v>214</v>
      </c>
      <c r="D33" s="65">
        <v>5</v>
      </c>
      <c r="E33" s="62" t="s">
        <v>212</v>
      </c>
      <c r="F33" s="63"/>
      <c r="G33" s="64"/>
      <c r="H33" s="60" t="s">
        <v>214</v>
      </c>
      <c r="I33" s="97">
        <f>D33+F33</f>
        <v>5</v>
      </c>
      <c r="J33" s="98">
        <f t="shared" si="0"/>
        <v>0</v>
      </c>
      <c r="K33" s="99"/>
    </row>
    <row r="34" spans="1:11" ht="13.5">
      <c r="A34" s="51" t="s">
        <v>215</v>
      </c>
      <c r="B34" s="52">
        <v>30</v>
      </c>
      <c r="C34" s="75" t="s">
        <v>162</v>
      </c>
      <c r="D34" s="80">
        <f>SUM(D35:D39)</f>
        <v>81</v>
      </c>
      <c r="E34" s="80">
        <f>SUM(E35:E39)</f>
        <v>0</v>
      </c>
      <c r="F34" s="81">
        <f>SUM(F35:F39)</f>
        <v>1</v>
      </c>
      <c r="G34" s="82">
        <v>28</v>
      </c>
      <c r="H34" s="75" t="s">
        <v>162</v>
      </c>
      <c r="I34" s="80">
        <f>SUM(I35:I39)</f>
        <v>82</v>
      </c>
      <c r="J34" s="95">
        <f t="shared" si="0"/>
        <v>1</v>
      </c>
      <c r="K34" s="99"/>
    </row>
    <row r="35" spans="1:11" ht="13.5">
      <c r="A35" s="66"/>
      <c r="B35" s="67"/>
      <c r="C35" s="68" t="s">
        <v>216</v>
      </c>
      <c r="D35" s="61">
        <v>16</v>
      </c>
      <c r="E35" s="62"/>
      <c r="F35" s="63">
        <v>12</v>
      </c>
      <c r="G35" s="64"/>
      <c r="H35" s="68" t="s">
        <v>216</v>
      </c>
      <c r="I35" s="97">
        <v>28</v>
      </c>
      <c r="J35" s="98">
        <f t="shared" si="0"/>
        <v>12</v>
      </c>
      <c r="K35" s="99"/>
    </row>
    <row r="36" spans="1:11" ht="13.5">
      <c r="A36" s="66"/>
      <c r="B36" s="67"/>
      <c r="C36" s="68" t="s">
        <v>217</v>
      </c>
      <c r="D36" s="61">
        <v>11</v>
      </c>
      <c r="E36" s="62"/>
      <c r="F36" s="63">
        <v>-11</v>
      </c>
      <c r="G36" s="64"/>
      <c r="H36" s="68" t="s">
        <v>217</v>
      </c>
      <c r="I36" s="97">
        <f>D36+F36</f>
        <v>0</v>
      </c>
      <c r="J36" s="98">
        <f t="shared" si="0"/>
        <v>-11</v>
      </c>
      <c r="K36" s="99" t="s">
        <v>218</v>
      </c>
    </row>
    <row r="37" spans="1:11" ht="13.5">
      <c r="A37" s="66"/>
      <c r="B37" s="67"/>
      <c r="C37" s="68" t="s">
        <v>219</v>
      </c>
      <c r="D37" s="65">
        <v>34</v>
      </c>
      <c r="E37" s="62" t="s">
        <v>220</v>
      </c>
      <c r="F37" s="63"/>
      <c r="G37" s="64"/>
      <c r="H37" s="68" t="s">
        <v>219</v>
      </c>
      <c r="I37" s="97">
        <f>D37+F37</f>
        <v>34</v>
      </c>
      <c r="J37" s="98">
        <f t="shared" si="0"/>
        <v>0</v>
      </c>
      <c r="K37" s="99"/>
    </row>
    <row r="38" spans="1:11" ht="13.5">
      <c r="A38" s="66"/>
      <c r="B38" s="67"/>
      <c r="C38" s="68" t="s">
        <v>221</v>
      </c>
      <c r="D38" s="65">
        <v>10</v>
      </c>
      <c r="E38" s="62"/>
      <c r="F38" s="63"/>
      <c r="G38" s="64"/>
      <c r="H38" s="68" t="s">
        <v>221</v>
      </c>
      <c r="I38" s="97">
        <f>D38+F38</f>
        <v>10</v>
      </c>
      <c r="J38" s="98">
        <f t="shared" si="0"/>
        <v>0</v>
      </c>
      <c r="K38" s="99"/>
    </row>
    <row r="39" spans="1:11" ht="13.5">
      <c r="A39" s="66"/>
      <c r="B39" s="67"/>
      <c r="C39" s="68" t="s">
        <v>222</v>
      </c>
      <c r="D39" s="65">
        <v>10</v>
      </c>
      <c r="E39" s="62"/>
      <c r="F39" s="63"/>
      <c r="G39" s="64"/>
      <c r="H39" s="68" t="s">
        <v>222</v>
      </c>
      <c r="I39" s="97">
        <f>D39+F39</f>
        <v>10</v>
      </c>
      <c r="J39" s="98">
        <f t="shared" si="0"/>
        <v>0</v>
      </c>
      <c r="K39" s="99"/>
    </row>
    <row r="40" spans="1:11" ht="13.5">
      <c r="A40" s="51" t="s">
        <v>223</v>
      </c>
      <c r="B40" s="52">
        <v>179</v>
      </c>
      <c r="C40" s="75" t="s">
        <v>162</v>
      </c>
      <c r="D40" s="80">
        <f>SUM(D41:D43)</f>
        <v>189</v>
      </c>
      <c r="E40" s="80">
        <f>SUM(E41:E43)</f>
        <v>0</v>
      </c>
      <c r="F40" s="81">
        <f>SUM(F41:F43)</f>
        <v>0</v>
      </c>
      <c r="G40" s="82">
        <v>179</v>
      </c>
      <c r="H40" s="75" t="s">
        <v>162</v>
      </c>
      <c r="I40" s="80">
        <f>SUM(I41:I43)</f>
        <v>189</v>
      </c>
      <c r="J40" s="95">
        <f t="shared" si="0"/>
        <v>0</v>
      </c>
      <c r="K40" s="101"/>
    </row>
    <row r="41" spans="1:11" ht="13.5">
      <c r="A41" s="79"/>
      <c r="B41" s="83"/>
      <c r="C41" s="68" t="s">
        <v>224</v>
      </c>
      <c r="D41" s="61">
        <v>39</v>
      </c>
      <c r="E41" s="84" t="s">
        <v>225</v>
      </c>
      <c r="F41" s="63">
        <v>-39</v>
      </c>
      <c r="G41" s="64"/>
      <c r="H41" s="68" t="s">
        <v>224</v>
      </c>
      <c r="I41" s="97">
        <f>D41+F41</f>
        <v>0</v>
      </c>
      <c r="J41" s="98">
        <f t="shared" si="0"/>
        <v>-39</v>
      </c>
      <c r="K41" s="99" t="s">
        <v>226</v>
      </c>
    </row>
    <row r="42" spans="1:11" ht="13.5">
      <c r="A42" s="79"/>
      <c r="B42" s="67"/>
      <c r="C42" s="68" t="s">
        <v>227</v>
      </c>
      <c r="D42" s="61">
        <v>140</v>
      </c>
      <c r="E42" s="84" t="s">
        <v>228</v>
      </c>
      <c r="F42" s="63">
        <v>39</v>
      </c>
      <c r="G42" s="64"/>
      <c r="H42" s="68" t="s">
        <v>227</v>
      </c>
      <c r="I42" s="97">
        <v>179</v>
      </c>
      <c r="J42" s="98">
        <f t="shared" si="0"/>
        <v>39</v>
      </c>
      <c r="K42" s="99"/>
    </row>
    <row r="43" spans="1:11" ht="13.5">
      <c r="A43" s="79"/>
      <c r="B43" s="67"/>
      <c r="C43" s="68" t="s">
        <v>229</v>
      </c>
      <c r="D43" s="65">
        <v>10</v>
      </c>
      <c r="E43" s="84" t="s">
        <v>230</v>
      </c>
      <c r="F43" s="63"/>
      <c r="G43" s="64"/>
      <c r="H43" s="68" t="s">
        <v>229</v>
      </c>
      <c r="I43" s="97">
        <f>D43+F43</f>
        <v>10</v>
      </c>
      <c r="J43" s="98">
        <f t="shared" si="0"/>
        <v>0</v>
      </c>
      <c r="K43" s="99"/>
    </row>
    <row r="44" spans="1:11" ht="13.5">
      <c r="A44" s="51" t="s">
        <v>231</v>
      </c>
      <c r="B44" s="52">
        <v>65</v>
      </c>
      <c r="C44" s="53" t="s">
        <v>162</v>
      </c>
      <c r="D44" s="85">
        <f>SUM(D45:D55)</f>
        <v>137</v>
      </c>
      <c r="E44" s="85">
        <f>SUM(E45:E55)</f>
        <v>0</v>
      </c>
      <c r="F44" s="85">
        <f>SUM(F45:F55)</f>
        <v>10</v>
      </c>
      <c r="G44" s="86">
        <v>67</v>
      </c>
      <c r="H44" s="53" t="s">
        <v>162</v>
      </c>
      <c r="I44" s="85">
        <f>SUM(I45:I55)</f>
        <v>147</v>
      </c>
      <c r="J44" s="85">
        <f>SUM(J45:J55)</f>
        <v>10</v>
      </c>
      <c r="K44" s="99"/>
    </row>
    <row r="45" spans="1:11" ht="22.5">
      <c r="A45" s="58"/>
      <c r="B45" s="59"/>
      <c r="C45" s="60" t="s">
        <v>232</v>
      </c>
      <c r="D45" s="61">
        <v>35</v>
      </c>
      <c r="E45" s="62" t="s">
        <v>165</v>
      </c>
      <c r="F45" s="63">
        <v>2</v>
      </c>
      <c r="G45" s="64"/>
      <c r="H45" s="60" t="s">
        <v>232</v>
      </c>
      <c r="I45" s="97">
        <v>58</v>
      </c>
      <c r="J45" s="98">
        <v>23</v>
      </c>
      <c r="K45" s="99" t="s">
        <v>233</v>
      </c>
    </row>
    <row r="46" spans="1:11" ht="13.5">
      <c r="A46" s="58"/>
      <c r="B46" s="59"/>
      <c r="C46" s="60" t="s">
        <v>234</v>
      </c>
      <c r="D46" s="61">
        <v>21</v>
      </c>
      <c r="E46" s="62" t="s">
        <v>235</v>
      </c>
      <c r="F46" s="63"/>
      <c r="G46" s="64"/>
      <c r="H46" s="60" t="s">
        <v>234</v>
      </c>
      <c r="I46" s="97"/>
      <c r="J46" s="98">
        <v>-21</v>
      </c>
      <c r="K46" s="99" t="s">
        <v>236</v>
      </c>
    </row>
    <row r="47" spans="1:11" ht="13.5">
      <c r="A47" s="58"/>
      <c r="B47" s="59"/>
      <c r="C47" s="60" t="s">
        <v>237</v>
      </c>
      <c r="D47" s="65">
        <v>10</v>
      </c>
      <c r="E47" s="62"/>
      <c r="F47" s="63"/>
      <c r="G47" s="64"/>
      <c r="H47" s="60" t="s">
        <v>237</v>
      </c>
      <c r="I47" s="97">
        <f aca="true" t="shared" si="2" ref="I47:I55">D47+F47</f>
        <v>10</v>
      </c>
      <c r="J47" s="98">
        <f t="shared" si="0"/>
        <v>0</v>
      </c>
      <c r="K47" s="99"/>
    </row>
    <row r="48" spans="1:11" ht="13.5">
      <c r="A48" s="58"/>
      <c r="B48" s="59"/>
      <c r="C48" s="60" t="s">
        <v>238</v>
      </c>
      <c r="D48" s="65">
        <v>10</v>
      </c>
      <c r="E48" s="62"/>
      <c r="F48" s="63"/>
      <c r="G48" s="64"/>
      <c r="H48" s="60" t="s">
        <v>238</v>
      </c>
      <c r="I48" s="97">
        <f t="shared" si="2"/>
        <v>10</v>
      </c>
      <c r="J48" s="98">
        <f t="shared" si="0"/>
        <v>0</v>
      </c>
      <c r="K48" s="99"/>
    </row>
    <row r="49" spans="1:11" ht="13.5">
      <c r="A49" s="66"/>
      <c r="B49" s="67"/>
      <c r="C49" s="68" t="s">
        <v>239</v>
      </c>
      <c r="D49" s="65">
        <v>6</v>
      </c>
      <c r="E49" s="62"/>
      <c r="F49" s="63"/>
      <c r="G49" s="64"/>
      <c r="H49" s="68" t="s">
        <v>239</v>
      </c>
      <c r="I49" s="97">
        <f t="shared" si="2"/>
        <v>6</v>
      </c>
      <c r="J49" s="98">
        <f t="shared" si="0"/>
        <v>0</v>
      </c>
      <c r="K49" s="99"/>
    </row>
    <row r="50" spans="1:11" ht="13.5">
      <c r="A50" s="58"/>
      <c r="B50" s="59"/>
      <c r="C50" s="60" t="s">
        <v>240</v>
      </c>
      <c r="D50" s="65">
        <v>10</v>
      </c>
      <c r="E50" s="62"/>
      <c r="F50" s="63"/>
      <c r="G50" s="64"/>
      <c r="H50" s="60" t="s">
        <v>240</v>
      </c>
      <c r="I50" s="97">
        <f t="shared" si="2"/>
        <v>10</v>
      </c>
      <c r="J50" s="98">
        <f t="shared" si="0"/>
        <v>0</v>
      </c>
      <c r="K50" s="99"/>
    </row>
    <row r="51" spans="1:11" ht="13.5">
      <c r="A51" s="58"/>
      <c r="B51" s="59"/>
      <c r="C51" s="60" t="s">
        <v>241</v>
      </c>
      <c r="D51" s="65">
        <v>10</v>
      </c>
      <c r="E51" s="62" t="s">
        <v>242</v>
      </c>
      <c r="F51" s="63"/>
      <c r="G51" s="64"/>
      <c r="H51" s="60" t="s">
        <v>241</v>
      </c>
      <c r="I51" s="97">
        <f t="shared" si="2"/>
        <v>10</v>
      </c>
      <c r="J51" s="98">
        <f t="shared" si="0"/>
        <v>0</v>
      </c>
      <c r="K51" s="99"/>
    </row>
    <row r="52" spans="1:11" ht="13.5">
      <c r="A52" s="58"/>
      <c r="B52" s="59"/>
      <c r="C52" s="60" t="s">
        <v>243</v>
      </c>
      <c r="D52" s="65">
        <v>22</v>
      </c>
      <c r="E52" s="62" t="s">
        <v>244</v>
      </c>
      <c r="F52" s="63"/>
      <c r="G52" s="64"/>
      <c r="H52" s="60" t="s">
        <v>243</v>
      </c>
      <c r="I52" s="97">
        <f t="shared" si="2"/>
        <v>22</v>
      </c>
      <c r="J52" s="98">
        <f t="shared" si="0"/>
        <v>0</v>
      </c>
      <c r="K52" s="99"/>
    </row>
    <row r="53" spans="1:11" ht="13.5">
      <c r="A53" s="58"/>
      <c r="B53" s="59"/>
      <c r="C53" s="60" t="s">
        <v>245</v>
      </c>
      <c r="D53" s="65">
        <v>5</v>
      </c>
      <c r="E53" s="62"/>
      <c r="F53" s="63"/>
      <c r="G53" s="64"/>
      <c r="H53" s="60" t="s">
        <v>245</v>
      </c>
      <c r="I53" s="97">
        <f t="shared" si="2"/>
        <v>5</v>
      </c>
      <c r="J53" s="98">
        <f t="shared" si="0"/>
        <v>0</v>
      </c>
      <c r="K53" s="99"/>
    </row>
    <row r="54" spans="1:11" ht="13.5">
      <c r="A54" s="79"/>
      <c r="B54" s="67"/>
      <c r="C54" s="68" t="s">
        <v>246</v>
      </c>
      <c r="D54" s="65">
        <v>8</v>
      </c>
      <c r="E54" s="62" t="s">
        <v>247</v>
      </c>
      <c r="F54" s="63"/>
      <c r="G54" s="64"/>
      <c r="H54" s="68" t="s">
        <v>246</v>
      </c>
      <c r="I54" s="97">
        <f t="shared" si="2"/>
        <v>8</v>
      </c>
      <c r="J54" s="98">
        <f t="shared" si="0"/>
        <v>0</v>
      </c>
      <c r="K54" s="99"/>
    </row>
    <row r="55" spans="1:11" ht="13.5">
      <c r="A55" s="58"/>
      <c r="B55" s="59"/>
      <c r="C55" s="60"/>
      <c r="D55" s="69"/>
      <c r="E55" s="62"/>
      <c r="F55" s="63">
        <v>8</v>
      </c>
      <c r="G55" s="64"/>
      <c r="H55" s="60" t="s">
        <v>248</v>
      </c>
      <c r="I55" s="97">
        <f t="shared" si="2"/>
        <v>8</v>
      </c>
      <c r="J55" s="98">
        <f t="shared" si="0"/>
        <v>8</v>
      </c>
      <c r="K55" s="99" t="s">
        <v>249</v>
      </c>
    </row>
    <row r="56" spans="1:11" ht="13.5">
      <c r="A56" s="51" t="s">
        <v>250</v>
      </c>
      <c r="B56" s="52">
        <v>37</v>
      </c>
      <c r="C56" s="53" t="s">
        <v>162</v>
      </c>
      <c r="D56" s="80">
        <f>SUM(D57:D64)</f>
        <v>146</v>
      </c>
      <c r="E56" s="80">
        <f>SUM(E57:E64)</f>
        <v>0</v>
      </c>
      <c r="F56" s="81">
        <f>SUM(F57:F64)</f>
        <v>30</v>
      </c>
      <c r="G56" s="82">
        <v>37</v>
      </c>
      <c r="H56" s="53" t="s">
        <v>162</v>
      </c>
      <c r="I56" s="80">
        <f>SUM(I57:I64)</f>
        <v>176</v>
      </c>
      <c r="J56" s="95">
        <f t="shared" si="0"/>
        <v>30</v>
      </c>
      <c r="K56" s="99" t="s">
        <v>251</v>
      </c>
    </row>
    <row r="57" spans="1:11" ht="13.5">
      <c r="A57" s="58"/>
      <c r="B57" s="59"/>
      <c r="C57" s="60" t="s">
        <v>252</v>
      </c>
      <c r="D57" s="61">
        <v>22</v>
      </c>
      <c r="E57" s="62" t="s">
        <v>253</v>
      </c>
      <c r="F57" s="63"/>
      <c r="G57" s="64"/>
      <c r="H57" s="60" t="s">
        <v>252</v>
      </c>
      <c r="I57" s="97">
        <f aca="true" t="shared" si="3" ref="I57:I64">D57+F57</f>
        <v>22</v>
      </c>
      <c r="J57" s="98">
        <f t="shared" si="0"/>
        <v>0</v>
      </c>
      <c r="K57" s="99"/>
    </row>
    <row r="58" spans="1:11" ht="13.5">
      <c r="A58" s="58"/>
      <c r="B58" s="59"/>
      <c r="C58" s="60" t="s">
        <v>254</v>
      </c>
      <c r="D58" s="65">
        <v>8</v>
      </c>
      <c r="E58" s="62" t="s">
        <v>255</v>
      </c>
      <c r="F58" s="63"/>
      <c r="G58" s="64"/>
      <c r="H58" s="60" t="s">
        <v>254</v>
      </c>
      <c r="I58" s="97">
        <f t="shared" si="3"/>
        <v>8</v>
      </c>
      <c r="J58" s="98">
        <f t="shared" si="0"/>
        <v>0</v>
      </c>
      <c r="K58" s="99"/>
    </row>
    <row r="59" spans="1:11" ht="13.5">
      <c r="A59" s="58"/>
      <c r="B59" s="59"/>
      <c r="C59" s="60" t="s">
        <v>256</v>
      </c>
      <c r="D59" s="65">
        <v>2</v>
      </c>
      <c r="E59" s="62"/>
      <c r="F59" s="63"/>
      <c r="G59" s="64"/>
      <c r="H59" s="60" t="s">
        <v>256</v>
      </c>
      <c r="I59" s="97">
        <f t="shared" si="3"/>
        <v>2</v>
      </c>
      <c r="J59" s="98">
        <f t="shared" si="0"/>
        <v>0</v>
      </c>
      <c r="K59" s="99"/>
    </row>
    <row r="60" spans="1:11" ht="13.5">
      <c r="A60" s="58"/>
      <c r="B60" s="59"/>
      <c r="C60" s="60" t="s">
        <v>257</v>
      </c>
      <c r="D60" s="65">
        <v>10</v>
      </c>
      <c r="E60" s="62" t="s">
        <v>258</v>
      </c>
      <c r="F60" s="63"/>
      <c r="G60" s="64"/>
      <c r="H60" s="60" t="s">
        <v>257</v>
      </c>
      <c r="I60" s="97">
        <f t="shared" si="3"/>
        <v>10</v>
      </c>
      <c r="J60" s="98">
        <f t="shared" si="0"/>
        <v>0</v>
      </c>
      <c r="K60" s="99"/>
    </row>
    <row r="61" spans="1:11" ht="13.5">
      <c r="A61" s="58"/>
      <c r="B61" s="59"/>
      <c r="C61" s="60" t="s">
        <v>259</v>
      </c>
      <c r="D61" s="65">
        <v>15</v>
      </c>
      <c r="E61" s="62" t="s">
        <v>260</v>
      </c>
      <c r="F61" s="63"/>
      <c r="G61" s="64"/>
      <c r="H61" s="60" t="s">
        <v>259</v>
      </c>
      <c r="I61" s="97">
        <f t="shared" si="3"/>
        <v>15</v>
      </c>
      <c r="J61" s="98">
        <f t="shared" si="0"/>
        <v>0</v>
      </c>
      <c r="K61" s="99"/>
    </row>
    <row r="62" spans="1:11" ht="24">
      <c r="A62" s="58"/>
      <c r="B62" s="59"/>
      <c r="C62" s="60" t="s">
        <v>261</v>
      </c>
      <c r="D62" s="69">
        <v>39</v>
      </c>
      <c r="E62" s="62" t="s">
        <v>262</v>
      </c>
      <c r="F62" s="63"/>
      <c r="G62" s="64"/>
      <c r="H62" s="60" t="s">
        <v>261</v>
      </c>
      <c r="I62" s="97">
        <f t="shared" si="3"/>
        <v>39</v>
      </c>
      <c r="J62" s="98">
        <f t="shared" si="0"/>
        <v>0</v>
      </c>
      <c r="K62" s="99"/>
    </row>
    <row r="63" spans="1:11" ht="13.5">
      <c r="A63" s="58"/>
      <c r="B63" s="59"/>
      <c r="C63" s="60"/>
      <c r="D63" s="65"/>
      <c r="E63" s="62"/>
      <c r="F63" s="63">
        <v>30</v>
      </c>
      <c r="G63" s="64"/>
      <c r="H63" s="60" t="s">
        <v>263</v>
      </c>
      <c r="I63" s="97">
        <f t="shared" si="3"/>
        <v>30</v>
      </c>
      <c r="J63" s="98">
        <f t="shared" si="0"/>
        <v>30</v>
      </c>
      <c r="K63" s="99" t="s">
        <v>264</v>
      </c>
    </row>
    <row r="64" spans="1:11" ht="13.5">
      <c r="A64" s="51"/>
      <c r="B64" s="72"/>
      <c r="C64" s="87" t="s">
        <v>265</v>
      </c>
      <c r="D64" s="88">
        <v>50</v>
      </c>
      <c r="E64" s="89"/>
      <c r="F64" s="63"/>
      <c r="G64" s="64"/>
      <c r="H64" s="87" t="s">
        <v>265</v>
      </c>
      <c r="I64" s="97">
        <f t="shared" si="3"/>
        <v>50</v>
      </c>
      <c r="J64" s="98">
        <f t="shared" si="0"/>
        <v>0</v>
      </c>
      <c r="K64" s="99" t="s">
        <v>266</v>
      </c>
    </row>
    <row r="65" spans="1:11" ht="22.5" customHeight="1">
      <c r="A65" s="102" t="s">
        <v>267</v>
      </c>
      <c r="B65" s="52">
        <v>17</v>
      </c>
      <c r="C65" s="53" t="s">
        <v>162</v>
      </c>
      <c r="D65" s="80">
        <f>SUM(D66:D73)</f>
        <v>64</v>
      </c>
      <c r="E65" s="80">
        <f>SUM(E66:E73)</f>
        <v>0</v>
      </c>
      <c r="F65" s="80">
        <f>SUM(F66:F73)</f>
        <v>18</v>
      </c>
      <c r="G65" s="103">
        <v>15</v>
      </c>
      <c r="H65" s="53" t="s">
        <v>162</v>
      </c>
      <c r="I65" s="80">
        <f>SUM(I66:I73)</f>
        <v>82</v>
      </c>
      <c r="J65" s="95">
        <f t="shared" si="0"/>
        <v>18</v>
      </c>
      <c r="K65" s="99"/>
    </row>
    <row r="66" spans="1:11" ht="13.5">
      <c r="A66" s="58"/>
      <c r="B66" s="59"/>
      <c r="C66" s="60" t="s">
        <v>268</v>
      </c>
      <c r="D66" s="61">
        <v>17</v>
      </c>
      <c r="E66" s="104"/>
      <c r="F66" s="63"/>
      <c r="G66" s="64"/>
      <c r="H66" s="60" t="s">
        <v>268</v>
      </c>
      <c r="I66" s="97">
        <f aca="true" t="shared" si="4" ref="I66:I73">D66+F66</f>
        <v>17</v>
      </c>
      <c r="J66" s="98">
        <f t="shared" si="0"/>
        <v>0</v>
      </c>
      <c r="K66" s="99"/>
    </row>
    <row r="67" spans="1:11" ht="13.5">
      <c r="A67" s="58"/>
      <c r="B67" s="59"/>
      <c r="C67" s="60" t="s">
        <v>269</v>
      </c>
      <c r="D67" s="65">
        <v>5</v>
      </c>
      <c r="E67" s="104"/>
      <c r="F67" s="63"/>
      <c r="G67" s="64"/>
      <c r="H67" s="60" t="s">
        <v>269</v>
      </c>
      <c r="I67" s="97">
        <f t="shared" si="4"/>
        <v>5</v>
      </c>
      <c r="J67" s="98">
        <f t="shared" si="0"/>
        <v>0</v>
      </c>
      <c r="K67" s="99"/>
    </row>
    <row r="68" spans="1:11" ht="13.5">
      <c r="A68" s="58"/>
      <c r="B68" s="59"/>
      <c r="C68" s="60" t="s">
        <v>270</v>
      </c>
      <c r="D68" s="65">
        <v>5</v>
      </c>
      <c r="E68" s="104"/>
      <c r="F68" s="63"/>
      <c r="G68" s="64"/>
      <c r="H68" s="60" t="s">
        <v>270</v>
      </c>
      <c r="I68" s="97">
        <f t="shared" si="4"/>
        <v>5</v>
      </c>
      <c r="J68" s="98">
        <f t="shared" si="0"/>
        <v>0</v>
      </c>
      <c r="K68" s="99"/>
    </row>
    <row r="69" spans="1:11" ht="13.5">
      <c r="A69" s="58"/>
      <c r="B69" s="59"/>
      <c r="C69" s="60" t="s">
        <v>271</v>
      </c>
      <c r="D69" s="65">
        <v>9</v>
      </c>
      <c r="E69" s="104"/>
      <c r="F69" s="63"/>
      <c r="G69" s="64"/>
      <c r="H69" s="60" t="s">
        <v>271</v>
      </c>
      <c r="I69" s="97">
        <f t="shared" si="4"/>
        <v>9</v>
      </c>
      <c r="J69" s="98">
        <f t="shared" si="0"/>
        <v>0</v>
      </c>
      <c r="K69" s="99"/>
    </row>
    <row r="70" spans="1:11" ht="13.5">
      <c r="A70" s="58"/>
      <c r="B70" s="59"/>
      <c r="C70" s="60" t="s">
        <v>272</v>
      </c>
      <c r="D70" s="65">
        <v>5</v>
      </c>
      <c r="E70" s="104"/>
      <c r="F70" s="63"/>
      <c r="G70" s="64"/>
      <c r="H70" s="60" t="s">
        <v>272</v>
      </c>
      <c r="I70" s="97">
        <f t="shared" si="4"/>
        <v>5</v>
      </c>
      <c r="J70" s="98">
        <f t="shared" si="0"/>
        <v>0</v>
      </c>
      <c r="K70" s="99"/>
    </row>
    <row r="71" spans="1:11" ht="13.5">
      <c r="A71" s="58"/>
      <c r="B71" s="59"/>
      <c r="C71" s="60" t="s">
        <v>273</v>
      </c>
      <c r="D71" s="69">
        <v>18</v>
      </c>
      <c r="E71" s="104"/>
      <c r="F71" s="63"/>
      <c r="G71" s="64"/>
      <c r="H71" s="60" t="s">
        <v>273</v>
      </c>
      <c r="I71" s="97">
        <f t="shared" si="4"/>
        <v>18</v>
      </c>
      <c r="J71" s="98">
        <f aca="true" t="shared" si="5" ref="J71:J150">I71-D71</f>
        <v>0</v>
      </c>
      <c r="K71" s="99"/>
    </row>
    <row r="72" spans="1:11" ht="13.5">
      <c r="A72" s="58"/>
      <c r="B72" s="59"/>
      <c r="C72" s="60" t="s">
        <v>274</v>
      </c>
      <c r="D72" s="65">
        <v>5</v>
      </c>
      <c r="E72" s="104"/>
      <c r="F72" s="63"/>
      <c r="G72" s="64"/>
      <c r="H72" s="60" t="s">
        <v>274</v>
      </c>
      <c r="I72" s="97">
        <f t="shared" si="4"/>
        <v>5</v>
      </c>
      <c r="J72" s="98">
        <f t="shared" si="5"/>
        <v>0</v>
      </c>
      <c r="K72" s="99"/>
    </row>
    <row r="73" spans="1:11" ht="13.5">
      <c r="A73" s="58"/>
      <c r="B73" s="59"/>
      <c r="C73" s="60"/>
      <c r="D73" s="65"/>
      <c r="E73" s="104"/>
      <c r="F73" s="63">
        <v>18</v>
      </c>
      <c r="G73" s="64"/>
      <c r="H73" s="60" t="s">
        <v>275</v>
      </c>
      <c r="I73" s="97">
        <f t="shared" si="4"/>
        <v>18</v>
      </c>
      <c r="J73" s="98">
        <f t="shared" si="5"/>
        <v>18</v>
      </c>
      <c r="K73" s="99" t="s">
        <v>276</v>
      </c>
    </row>
    <row r="74" spans="1:11" ht="13.5">
      <c r="A74" s="102" t="s">
        <v>277</v>
      </c>
      <c r="B74" s="52">
        <v>9</v>
      </c>
      <c r="C74" s="53" t="s">
        <v>162</v>
      </c>
      <c r="D74" s="80">
        <f>SUM(D75:D78)</f>
        <v>43</v>
      </c>
      <c r="E74" s="104"/>
      <c r="F74" s="63"/>
      <c r="G74" s="103">
        <v>9</v>
      </c>
      <c r="H74" s="53" t="s">
        <v>162</v>
      </c>
      <c r="I74" s="80">
        <f>SUM(I75:I78)</f>
        <v>43</v>
      </c>
      <c r="J74" s="95">
        <f t="shared" si="5"/>
        <v>0</v>
      </c>
      <c r="K74" s="99"/>
    </row>
    <row r="75" spans="1:11" ht="13.5">
      <c r="A75" s="58"/>
      <c r="B75" s="59"/>
      <c r="C75" s="60" t="s">
        <v>278</v>
      </c>
      <c r="D75" s="61">
        <v>9</v>
      </c>
      <c r="E75" s="104"/>
      <c r="F75" s="63"/>
      <c r="G75" s="64"/>
      <c r="H75" s="60" t="s">
        <v>278</v>
      </c>
      <c r="I75" s="97">
        <f>D75+F75</f>
        <v>9</v>
      </c>
      <c r="J75" s="98">
        <f t="shared" si="5"/>
        <v>0</v>
      </c>
      <c r="K75" s="99"/>
    </row>
    <row r="76" spans="1:11" ht="13.5">
      <c r="A76" s="58"/>
      <c r="B76" s="59"/>
      <c r="C76" s="60" t="s">
        <v>279</v>
      </c>
      <c r="D76" s="65">
        <v>14</v>
      </c>
      <c r="E76" s="104"/>
      <c r="F76" s="63"/>
      <c r="G76" s="64"/>
      <c r="H76" s="60" t="s">
        <v>279</v>
      </c>
      <c r="I76" s="97">
        <f>D76+F76</f>
        <v>14</v>
      </c>
      <c r="J76" s="98">
        <f t="shared" si="5"/>
        <v>0</v>
      </c>
      <c r="K76" s="99"/>
    </row>
    <row r="77" spans="1:11" ht="13.5">
      <c r="A77" s="58"/>
      <c r="B77" s="59"/>
      <c r="C77" s="60" t="s">
        <v>280</v>
      </c>
      <c r="D77" s="65">
        <v>10</v>
      </c>
      <c r="E77" s="104"/>
      <c r="F77" s="63"/>
      <c r="G77" s="64"/>
      <c r="H77" s="60" t="s">
        <v>280</v>
      </c>
      <c r="I77" s="97">
        <f>D77+F77</f>
        <v>10</v>
      </c>
      <c r="J77" s="98">
        <f t="shared" si="5"/>
        <v>0</v>
      </c>
      <c r="K77" s="99"/>
    </row>
    <row r="78" spans="1:11" ht="13.5">
      <c r="A78" s="58"/>
      <c r="B78" s="59"/>
      <c r="C78" s="60" t="s">
        <v>281</v>
      </c>
      <c r="D78" s="65">
        <v>10</v>
      </c>
      <c r="E78" s="104"/>
      <c r="F78" s="63"/>
      <c r="G78" s="64"/>
      <c r="H78" s="60" t="s">
        <v>281</v>
      </c>
      <c r="I78" s="97">
        <f>D78+F78</f>
        <v>10</v>
      </c>
      <c r="J78" s="98">
        <f t="shared" si="5"/>
        <v>0</v>
      </c>
      <c r="K78" s="99"/>
    </row>
    <row r="79" spans="1:11" ht="13.5">
      <c r="A79" s="102" t="s">
        <v>282</v>
      </c>
      <c r="B79" s="52">
        <v>256</v>
      </c>
      <c r="C79" s="75" t="s">
        <v>162</v>
      </c>
      <c r="D79" s="105">
        <f>SUM(D80:D81)</f>
        <v>213</v>
      </c>
      <c r="E79" s="104"/>
      <c r="F79" s="106">
        <f>SUM(F80:F93)</f>
        <v>187</v>
      </c>
      <c r="G79" s="103">
        <v>256</v>
      </c>
      <c r="H79" s="75" t="s">
        <v>162</v>
      </c>
      <c r="I79" s="115">
        <f>SUM(I80:I93)</f>
        <v>400</v>
      </c>
      <c r="J79" s="115">
        <f>SUM(J80:J93)</f>
        <v>187</v>
      </c>
      <c r="K79" s="99"/>
    </row>
    <row r="80" spans="1:11" ht="13.5">
      <c r="A80" s="79"/>
      <c r="B80" s="67"/>
      <c r="C80" s="68" t="s">
        <v>283</v>
      </c>
      <c r="D80" s="61">
        <v>205</v>
      </c>
      <c r="E80" s="104"/>
      <c r="F80" s="63">
        <v>51</v>
      </c>
      <c r="G80" s="107"/>
      <c r="H80" s="68" t="s">
        <v>283</v>
      </c>
      <c r="I80" s="109">
        <v>256</v>
      </c>
      <c r="J80" s="116">
        <f>I80-D80</f>
        <v>51</v>
      </c>
      <c r="K80" s="99" t="s">
        <v>284</v>
      </c>
    </row>
    <row r="81" spans="1:11" ht="13.5">
      <c r="A81" s="102"/>
      <c r="B81" s="59"/>
      <c r="C81" s="68" t="s">
        <v>285</v>
      </c>
      <c r="D81" s="108">
        <v>8</v>
      </c>
      <c r="E81" s="104"/>
      <c r="F81" s="63">
        <v>-8</v>
      </c>
      <c r="G81" s="107"/>
      <c r="H81" s="68" t="s">
        <v>285</v>
      </c>
      <c r="I81" s="109">
        <v>0</v>
      </c>
      <c r="J81" s="116">
        <f>I81-D81</f>
        <v>-8</v>
      </c>
      <c r="K81" s="99" t="s">
        <v>286</v>
      </c>
    </row>
    <row r="82" spans="1:11" ht="13.5">
      <c r="A82" s="102"/>
      <c r="B82" s="59"/>
      <c r="C82" s="68"/>
      <c r="D82" s="108"/>
      <c r="E82" s="104"/>
      <c r="F82" s="109">
        <v>15</v>
      </c>
      <c r="G82" s="107"/>
      <c r="H82" s="68" t="s">
        <v>287</v>
      </c>
      <c r="I82" s="109">
        <v>15</v>
      </c>
      <c r="J82" s="116">
        <f aca="true" t="shared" si="6" ref="J82:J93">I82-D82</f>
        <v>15</v>
      </c>
      <c r="K82" s="99" t="s">
        <v>288</v>
      </c>
    </row>
    <row r="83" spans="1:11" ht="13.5">
      <c r="A83" s="102"/>
      <c r="B83" s="59"/>
      <c r="C83" s="68"/>
      <c r="D83" s="108"/>
      <c r="E83" s="104"/>
      <c r="F83" s="109">
        <v>5</v>
      </c>
      <c r="G83" s="107"/>
      <c r="H83" s="68" t="s">
        <v>289</v>
      </c>
      <c r="I83" s="109">
        <v>5</v>
      </c>
      <c r="J83" s="116">
        <f t="shared" si="6"/>
        <v>5</v>
      </c>
      <c r="K83" s="99"/>
    </row>
    <row r="84" spans="1:11" ht="13.5">
      <c r="A84" s="102"/>
      <c r="B84" s="59"/>
      <c r="C84" s="68"/>
      <c r="D84" s="108"/>
      <c r="E84" s="104"/>
      <c r="F84" s="109">
        <v>14</v>
      </c>
      <c r="G84" s="107"/>
      <c r="H84" s="68" t="s">
        <v>290</v>
      </c>
      <c r="I84" s="109">
        <v>14</v>
      </c>
      <c r="J84" s="116">
        <f t="shared" si="6"/>
        <v>14</v>
      </c>
      <c r="K84" s="99" t="s">
        <v>291</v>
      </c>
    </row>
    <row r="85" spans="1:11" ht="13.5">
      <c r="A85" s="102"/>
      <c r="B85" s="59"/>
      <c r="C85" s="68"/>
      <c r="D85" s="108"/>
      <c r="E85" s="104"/>
      <c r="F85" s="109">
        <v>10</v>
      </c>
      <c r="G85" s="107"/>
      <c r="H85" s="68" t="s">
        <v>292</v>
      </c>
      <c r="I85" s="109">
        <v>10</v>
      </c>
      <c r="J85" s="116">
        <f t="shared" si="6"/>
        <v>10</v>
      </c>
      <c r="K85" s="99" t="s">
        <v>293</v>
      </c>
    </row>
    <row r="86" spans="1:11" ht="13.5">
      <c r="A86" s="102"/>
      <c r="B86" s="59"/>
      <c r="C86" s="68"/>
      <c r="D86" s="108"/>
      <c r="E86" s="104"/>
      <c r="F86" s="109">
        <v>10</v>
      </c>
      <c r="G86" s="107"/>
      <c r="H86" s="68" t="s">
        <v>294</v>
      </c>
      <c r="I86" s="109">
        <v>10</v>
      </c>
      <c r="J86" s="116">
        <f t="shared" si="6"/>
        <v>10</v>
      </c>
      <c r="K86" s="99"/>
    </row>
    <row r="87" spans="1:11" ht="13.5">
      <c r="A87" s="102"/>
      <c r="B87" s="59"/>
      <c r="C87" s="68"/>
      <c r="D87" s="108"/>
      <c r="E87" s="104"/>
      <c r="F87" s="109">
        <v>10</v>
      </c>
      <c r="G87" s="107"/>
      <c r="H87" s="68" t="s">
        <v>295</v>
      </c>
      <c r="I87" s="109">
        <v>10</v>
      </c>
      <c r="J87" s="116">
        <f t="shared" si="6"/>
        <v>10</v>
      </c>
      <c r="K87" s="99"/>
    </row>
    <row r="88" spans="1:11" ht="13.5">
      <c r="A88" s="102"/>
      <c r="B88" s="59"/>
      <c r="C88" s="68"/>
      <c r="D88" s="108"/>
      <c r="E88" s="104"/>
      <c r="F88" s="109">
        <v>10</v>
      </c>
      <c r="G88" s="107"/>
      <c r="H88" s="68" t="s">
        <v>296</v>
      </c>
      <c r="I88" s="109">
        <v>10</v>
      </c>
      <c r="J88" s="116">
        <f t="shared" si="6"/>
        <v>10</v>
      </c>
      <c r="K88" s="99"/>
    </row>
    <row r="89" spans="1:11" ht="13.5">
      <c r="A89" s="102"/>
      <c r="B89" s="59"/>
      <c r="C89" s="68"/>
      <c r="D89" s="108"/>
      <c r="E89" s="104"/>
      <c r="F89" s="109">
        <v>10</v>
      </c>
      <c r="G89" s="107"/>
      <c r="H89" s="68" t="s">
        <v>297</v>
      </c>
      <c r="I89" s="109">
        <v>10</v>
      </c>
      <c r="J89" s="116">
        <f t="shared" si="6"/>
        <v>10</v>
      </c>
      <c r="K89" s="99" t="s">
        <v>298</v>
      </c>
    </row>
    <row r="90" spans="1:11" ht="13.5">
      <c r="A90" s="102"/>
      <c r="B90" s="59"/>
      <c r="C90" s="68"/>
      <c r="D90" s="108"/>
      <c r="E90" s="104"/>
      <c r="F90" s="109">
        <v>15</v>
      </c>
      <c r="G90" s="107"/>
      <c r="H90" s="68" t="s">
        <v>299</v>
      </c>
      <c r="I90" s="109">
        <v>15</v>
      </c>
      <c r="J90" s="116">
        <f t="shared" si="6"/>
        <v>15</v>
      </c>
      <c r="K90" s="99"/>
    </row>
    <row r="91" spans="1:11" ht="13.5">
      <c r="A91" s="104"/>
      <c r="B91" s="104"/>
      <c r="C91" s="104"/>
      <c r="D91" s="104"/>
      <c r="E91" s="104"/>
      <c r="F91" s="109">
        <v>20</v>
      </c>
      <c r="G91" s="107"/>
      <c r="H91" s="110" t="s">
        <v>300</v>
      </c>
      <c r="I91" s="109">
        <v>20</v>
      </c>
      <c r="J91" s="116">
        <f t="shared" si="6"/>
        <v>20</v>
      </c>
      <c r="K91" s="99" t="s">
        <v>301</v>
      </c>
    </row>
    <row r="92" spans="1:11" ht="13.5">
      <c r="A92" s="104"/>
      <c r="B92" s="104"/>
      <c r="C92" s="104"/>
      <c r="D92" s="104"/>
      <c r="E92" s="104"/>
      <c r="F92" s="109">
        <v>15</v>
      </c>
      <c r="G92" s="107"/>
      <c r="H92" s="110" t="s">
        <v>302</v>
      </c>
      <c r="I92" s="109">
        <v>15</v>
      </c>
      <c r="J92" s="116">
        <f t="shared" si="6"/>
        <v>15</v>
      </c>
      <c r="K92" s="99"/>
    </row>
    <row r="93" spans="1:11" ht="13.5">
      <c r="A93" s="104"/>
      <c r="B93" s="104"/>
      <c r="C93" s="104"/>
      <c r="D93" s="104"/>
      <c r="E93" s="104"/>
      <c r="F93" s="109">
        <v>10</v>
      </c>
      <c r="G93" s="107"/>
      <c r="H93" s="110" t="s">
        <v>303</v>
      </c>
      <c r="I93" s="109">
        <v>10</v>
      </c>
      <c r="J93" s="116">
        <f t="shared" si="6"/>
        <v>10</v>
      </c>
      <c r="K93" s="99"/>
    </row>
    <row r="94" spans="1:11" ht="13.5">
      <c r="A94" s="51" t="s">
        <v>304</v>
      </c>
      <c r="B94" s="52">
        <v>73</v>
      </c>
      <c r="C94" s="75" t="s">
        <v>162</v>
      </c>
      <c r="D94" s="80">
        <f>SUM(D95:D118)</f>
        <v>257</v>
      </c>
      <c r="E94" s="80">
        <f>SUM(E95:E118)</f>
        <v>0</v>
      </c>
      <c r="F94" s="111">
        <f>SUM(F95:F118)</f>
        <v>-34</v>
      </c>
      <c r="G94" s="82">
        <v>57</v>
      </c>
      <c r="H94" s="75" t="s">
        <v>162</v>
      </c>
      <c r="I94" s="80">
        <f>SUM(I95:I118)</f>
        <v>223</v>
      </c>
      <c r="J94" s="95">
        <f t="shared" si="5"/>
        <v>-34</v>
      </c>
      <c r="K94" s="99"/>
    </row>
    <row r="95" spans="1:11" ht="13.5">
      <c r="A95" s="66"/>
      <c r="B95" s="67"/>
      <c r="C95" s="68" t="s">
        <v>305</v>
      </c>
      <c r="D95" s="61">
        <v>14</v>
      </c>
      <c r="E95" s="62"/>
      <c r="F95" s="63">
        <v>43</v>
      </c>
      <c r="G95" s="64"/>
      <c r="H95" s="68" t="s">
        <v>306</v>
      </c>
      <c r="I95" s="97">
        <v>57</v>
      </c>
      <c r="J95" s="98">
        <f t="shared" si="5"/>
        <v>43</v>
      </c>
      <c r="K95" s="99"/>
    </row>
    <row r="96" spans="1:11" ht="13.5">
      <c r="A96" s="66"/>
      <c r="B96" s="67"/>
      <c r="C96" s="68" t="s">
        <v>307</v>
      </c>
      <c r="D96" s="61">
        <v>15</v>
      </c>
      <c r="E96" s="62" t="s">
        <v>235</v>
      </c>
      <c r="F96" s="63">
        <v>-15</v>
      </c>
      <c r="G96" s="64"/>
      <c r="H96" s="68" t="s">
        <v>307</v>
      </c>
      <c r="I96" s="97">
        <f aca="true" t="shared" si="7" ref="I96:I118">D96+F96</f>
        <v>0</v>
      </c>
      <c r="J96" s="98">
        <f t="shared" si="5"/>
        <v>-15</v>
      </c>
      <c r="K96" s="99" t="s">
        <v>308</v>
      </c>
    </row>
    <row r="97" spans="1:11" ht="13.5">
      <c r="A97" s="58"/>
      <c r="B97" s="59"/>
      <c r="C97" s="60" t="s">
        <v>309</v>
      </c>
      <c r="D97" s="61">
        <v>15</v>
      </c>
      <c r="E97" s="62" t="s">
        <v>235</v>
      </c>
      <c r="F97" s="63">
        <v>-15</v>
      </c>
      <c r="G97" s="64"/>
      <c r="H97" s="60" t="s">
        <v>309</v>
      </c>
      <c r="I97" s="97">
        <f t="shared" si="7"/>
        <v>0</v>
      </c>
      <c r="J97" s="98">
        <f t="shared" si="5"/>
        <v>-15</v>
      </c>
      <c r="K97" s="99" t="s">
        <v>308</v>
      </c>
    </row>
    <row r="98" spans="1:11" ht="13.5">
      <c r="A98" s="66"/>
      <c r="B98" s="67"/>
      <c r="C98" s="68" t="s">
        <v>310</v>
      </c>
      <c r="D98" s="61">
        <v>4</v>
      </c>
      <c r="E98" s="62"/>
      <c r="F98" s="63">
        <v>-4</v>
      </c>
      <c r="G98" s="64"/>
      <c r="H98" s="68" t="s">
        <v>310</v>
      </c>
      <c r="I98" s="97">
        <f t="shared" si="7"/>
        <v>0</v>
      </c>
      <c r="J98" s="98">
        <f t="shared" si="5"/>
        <v>-4</v>
      </c>
      <c r="K98" s="99" t="s">
        <v>308</v>
      </c>
    </row>
    <row r="99" spans="1:11" ht="13.5">
      <c r="A99" s="74"/>
      <c r="B99" s="59"/>
      <c r="C99" s="60" t="s">
        <v>311</v>
      </c>
      <c r="D99" s="61">
        <v>10</v>
      </c>
      <c r="E99" s="62" t="s">
        <v>165</v>
      </c>
      <c r="F99" s="63">
        <v>-10</v>
      </c>
      <c r="G99" s="64"/>
      <c r="H99" s="60" t="s">
        <v>311</v>
      </c>
      <c r="I99" s="97">
        <f t="shared" si="7"/>
        <v>0</v>
      </c>
      <c r="J99" s="98">
        <f t="shared" si="5"/>
        <v>-10</v>
      </c>
      <c r="K99" s="99" t="s">
        <v>308</v>
      </c>
    </row>
    <row r="100" spans="1:11" ht="13.5">
      <c r="A100" s="66"/>
      <c r="B100" s="67"/>
      <c r="C100" s="68" t="s">
        <v>312</v>
      </c>
      <c r="D100" s="61">
        <v>15</v>
      </c>
      <c r="E100" s="62" t="s">
        <v>313</v>
      </c>
      <c r="F100" s="63">
        <v>-15</v>
      </c>
      <c r="G100" s="64"/>
      <c r="H100" s="68" t="s">
        <v>312</v>
      </c>
      <c r="I100" s="97">
        <f t="shared" si="7"/>
        <v>0</v>
      </c>
      <c r="J100" s="98">
        <f t="shared" si="5"/>
        <v>-15</v>
      </c>
      <c r="K100" s="99" t="s">
        <v>308</v>
      </c>
    </row>
    <row r="101" spans="1:11" ht="24">
      <c r="A101" s="66"/>
      <c r="B101" s="67"/>
      <c r="C101" s="68" t="s">
        <v>314</v>
      </c>
      <c r="D101" s="65">
        <v>20</v>
      </c>
      <c r="E101" s="62" t="s">
        <v>315</v>
      </c>
      <c r="F101" s="63">
        <v>19</v>
      </c>
      <c r="G101" s="64"/>
      <c r="H101" s="68" t="s">
        <v>316</v>
      </c>
      <c r="I101" s="97">
        <v>39</v>
      </c>
      <c r="J101" s="98">
        <f t="shared" si="5"/>
        <v>19</v>
      </c>
      <c r="K101" s="99" t="s">
        <v>317</v>
      </c>
    </row>
    <row r="102" spans="1:11" ht="13.5">
      <c r="A102" s="66"/>
      <c r="B102" s="67"/>
      <c r="C102" s="68" t="s">
        <v>318</v>
      </c>
      <c r="D102" s="65">
        <v>16</v>
      </c>
      <c r="E102" s="62" t="s">
        <v>319</v>
      </c>
      <c r="F102" s="63">
        <v>-16</v>
      </c>
      <c r="G102" s="64"/>
      <c r="H102" s="68" t="s">
        <v>318</v>
      </c>
      <c r="I102" s="97">
        <f>D102+F102</f>
        <v>0</v>
      </c>
      <c r="J102" s="98">
        <f t="shared" si="5"/>
        <v>-16</v>
      </c>
      <c r="K102" s="99" t="s">
        <v>308</v>
      </c>
    </row>
    <row r="103" spans="1:11" ht="13.5">
      <c r="A103" s="66"/>
      <c r="B103" s="67"/>
      <c r="C103" s="68" t="s">
        <v>320</v>
      </c>
      <c r="D103" s="65">
        <v>13</v>
      </c>
      <c r="E103" s="62"/>
      <c r="F103" s="63">
        <v>-13</v>
      </c>
      <c r="G103" s="64"/>
      <c r="H103" s="68" t="s">
        <v>320</v>
      </c>
      <c r="I103" s="97">
        <f>D103+F103</f>
        <v>0</v>
      </c>
      <c r="J103" s="98">
        <f t="shared" si="5"/>
        <v>-13</v>
      </c>
      <c r="K103" s="99" t="s">
        <v>308</v>
      </c>
    </row>
    <row r="104" spans="1:11" ht="13.5">
      <c r="A104" s="66"/>
      <c r="B104" s="67"/>
      <c r="C104" s="68" t="s">
        <v>321</v>
      </c>
      <c r="D104" s="65">
        <v>5</v>
      </c>
      <c r="E104" s="62" t="s">
        <v>322</v>
      </c>
      <c r="F104" s="63"/>
      <c r="G104" s="64"/>
      <c r="H104" s="68" t="s">
        <v>321</v>
      </c>
      <c r="I104" s="97">
        <f t="shared" si="7"/>
        <v>5</v>
      </c>
      <c r="J104" s="98">
        <f t="shared" si="5"/>
        <v>0</v>
      </c>
      <c r="K104" s="99"/>
    </row>
    <row r="105" spans="1:11" ht="13.5">
      <c r="A105" s="66"/>
      <c r="B105" s="67"/>
      <c r="C105" s="68" t="s">
        <v>323</v>
      </c>
      <c r="D105" s="65">
        <v>30</v>
      </c>
      <c r="E105" s="62"/>
      <c r="F105" s="63"/>
      <c r="G105" s="64"/>
      <c r="H105" s="68" t="s">
        <v>323</v>
      </c>
      <c r="I105" s="97">
        <f t="shared" si="7"/>
        <v>30</v>
      </c>
      <c r="J105" s="98">
        <f t="shared" si="5"/>
        <v>0</v>
      </c>
      <c r="K105" s="99"/>
    </row>
    <row r="106" spans="1:11" ht="13.5">
      <c r="A106" s="58"/>
      <c r="B106" s="83"/>
      <c r="C106" s="68" t="s">
        <v>324</v>
      </c>
      <c r="D106" s="65">
        <v>20</v>
      </c>
      <c r="E106" s="112" t="s">
        <v>244</v>
      </c>
      <c r="F106" s="63"/>
      <c r="G106" s="64"/>
      <c r="H106" s="68" t="s">
        <v>324</v>
      </c>
      <c r="I106" s="97">
        <f t="shared" si="7"/>
        <v>20</v>
      </c>
      <c r="J106" s="98">
        <f t="shared" si="5"/>
        <v>0</v>
      </c>
      <c r="K106" s="99"/>
    </row>
    <row r="107" spans="1:11" ht="13.5">
      <c r="A107" s="66"/>
      <c r="B107" s="67"/>
      <c r="C107" s="68" t="s">
        <v>325</v>
      </c>
      <c r="D107" s="69">
        <v>5</v>
      </c>
      <c r="E107" s="62"/>
      <c r="F107" s="63"/>
      <c r="G107" s="64"/>
      <c r="H107" s="68" t="s">
        <v>325</v>
      </c>
      <c r="I107" s="97">
        <f t="shared" si="7"/>
        <v>5</v>
      </c>
      <c r="J107" s="98">
        <f t="shared" si="5"/>
        <v>0</v>
      </c>
      <c r="K107" s="99"/>
    </row>
    <row r="108" spans="1:11" ht="13.5">
      <c r="A108" s="74"/>
      <c r="B108" s="67"/>
      <c r="C108" s="68" t="s">
        <v>326</v>
      </c>
      <c r="D108" s="65">
        <v>5</v>
      </c>
      <c r="E108" s="62" t="s">
        <v>327</v>
      </c>
      <c r="F108" s="63"/>
      <c r="G108" s="64"/>
      <c r="H108" s="68" t="s">
        <v>326</v>
      </c>
      <c r="I108" s="97">
        <f t="shared" si="7"/>
        <v>5</v>
      </c>
      <c r="J108" s="98">
        <f t="shared" si="5"/>
        <v>0</v>
      </c>
      <c r="K108" s="99"/>
    </row>
    <row r="109" spans="1:11" ht="13.5">
      <c r="A109" s="74"/>
      <c r="B109" s="59"/>
      <c r="C109" s="60" t="s">
        <v>328</v>
      </c>
      <c r="D109" s="65">
        <v>6</v>
      </c>
      <c r="E109" s="62"/>
      <c r="F109" s="63"/>
      <c r="G109" s="64"/>
      <c r="H109" s="60" t="s">
        <v>328</v>
      </c>
      <c r="I109" s="97">
        <f t="shared" si="7"/>
        <v>6</v>
      </c>
      <c r="J109" s="98">
        <f t="shared" si="5"/>
        <v>0</v>
      </c>
      <c r="K109" s="99"/>
    </row>
    <row r="110" spans="1:11" ht="13.5">
      <c r="A110" s="58"/>
      <c r="B110" s="67"/>
      <c r="C110" s="68" t="s">
        <v>329</v>
      </c>
      <c r="D110" s="65">
        <v>5</v>
      </c>
      <c r="E110" s="62"/>
      <c r="F110" s="63"/>
      <c r="G110" s="64"/>
      <c r="H110" s="68" t="s">
        <v>329</v>
      </c>
      <c r="I110" s="97">
        <f t="shared" si="7"/>
        <v>5</v>
      </c>
      <c r="J110" s="98">
        <f t="shared" si="5"/>
        <v>0</v>
      </c>
      <c r="K110" s="99"/>
    </row>
    <row r="111" spans="1:11" ht="13.5">
      <c r="A111" s="74"/>
      <c r="B111" s="67"/>
      <c r="C111" s="68" t="s">
        <v>330</v>
      </c>
      <c r="D111" s="65">
        <v>3</v>
      </c>
      <c r="E111" s="62"/>
      <c r="F111" s="63"/>
      <c r="G111" s="64"/>
      <c r="H111" s="68" t="s">
        <v>330</v>
      </c>
      <c r="I111" s="97">
        <f t="shared" si="7"/>
        <v>3</v>
      </c>
      <c r="J111" s="98">
        <f t="shared" si="5"/>
        <v>0</v>
      </c>
      <c r="K111" s="99"/>
    </row>
    <row r="112" spans="1:11" ht="13.5">
      <c r="A112" s="74"/>
      <c r="B112" s="67"/>
      <c r="C112" s="68" t="s">
        <v>331</v>
      </c>
      <c r="D112" s="65">
        <v>2</v>
      </c>
      <c r="E112" s="62"/>
      <c r="F112" s="63"/>
      <c r="G112" s="64"/>
      <c r="H112" s="68" t="s">
        <v>331</v>
      </c>
      <c r="I112" s="97">
        <f t="shared" si="7"/>
        <v>2</v>
      </c>
      <c r="J112" s="98">
        <f t="shared" si="5"/>
        <v>0</v>
      </c>
      <c r="K112" s="99"/>
    </row>
    <row r="113" spans="1:11" ht="13.5">
      <c r="A113" s="74"/>
      <c r="B113" s="59"/>
      <c r="C113" s="60" t="s">
        <v>332</v>
      </c>
      <c r="D113" s="65">
        <v>2</v>
      </c>
      <c r="E113" s="62"/>
      <c r="F113" s="63"/>
      <c r="G113" s="64"/>
      <c r="H113" s="60" t="s">
        <v>332</v>
      </c>
      <c r="I113" s="97">
        <f t="shared" si="7"/>
        <v>2</v>
      </c>
      <c r="J113" s="98">
        <f t="shared" si="5"/>
        <v>0</v>
      </c>
      <c r="K113" s="99"/>
    </row>
    <row r="114" spans="1:11" ht="13.5">
      <c r="A114" s="74"/>
      <c r="B114" s="67"/>
      <c r="C114" s="68" t="s">
        <v>333</v>
      </c>
      <c r="D114" s="65">
        <v>5</v>
      </c>
      <c r="E114" s="62" t="s">
        <v>334</v>
      </c>
      <c r="F114" s="63"/>
      <c r="G114" s="64"/>
      <c r="H114" s="68" t="s">
        <v>333</v>
      </c>
      <c r="I114" s="97">
        <f t="shared" si="7"/>
        <v>5</v>
      </c>
      <c r="J114" s="98">
        <f t="shared" si="5"/>
        <v>0</v>
      </c>
      <c r="K114" s="99"/>
    </row>
    <row r="115" spans="1:11" ht="13.5">
      <c r="A115" s="66"/>
      <c r="B115" s="67"/>
      <c r="C115" s="68" t="s">
        <v>335</v>
      </c>
      <c r="D115" s="65">
        <v>15</v>
      </c>
      <c r="E115" s="62"/>
      <c r="F115" s="63"/>
      <c r="G115" s="64"/>
      <c r="H115" s="68" t="s">
        <v>335</v>
      </c>
      <c r="I115" s="97">
        <f t="shared" si="7"/>
        <v>15</v>
      </c>
      <c r="J115" s="98">
        <f t="shared" si="5"/>
        <v>0</v>
      </c>
      <c r="K115" s="99"/>
    </row>
    <row r="116" spans="1:11" ht="13.5">
      <c r="A116" s="66"/>
      <c r="B116" s="67"/>
      <c r="C116" s="68" t="s">
        <v>336</v>
      </c>
      <c r="D116" s="65">
        <v>12</v>
      </c>
      <c r="E116" s="62" t="s">
        <v>337</v>
      </c>
      <c r="F116" s="63"/>
      <c r="G116" s="64"/>
      <c r="H116" s="68" t="s">
        <v>336</v>
      </c>
      <c r="I116" s="97">
        <f t="shared" si="7"/>
        <v>12</v>
      </c>
      <c r="J116" s="98">
        <f t="shared" si="5"/>
        <v>0</v>
      </c>
      <c r="K116" s="99"/>
    </row>
    <row r="117" spans="1:11" ht="13.5">
      <c r="A117" s="66"/>
      <c r="B117" s="67"/>
      <c r="C117" s="68" t="s">
        <v>338</v>
      </c>
      <c r="D117" s="65">
        <v>10</v>
      </c>
      <c r="E117" s="62"/>
      <c r="F117" s="63"/>
      <c r="G117" s="64"/>
      <c r="H117" s="68" t="s">
        <v>338</v>
      </c>
      <c r="I117" s="97">
        <f t="shared" si="7"/>
        <v>10</v>
      </c>
      <c r="J117" s="98">
        <f t="shared" si="5"/>
        <v>0</v>
      </c>
      <c r="K117" s="99"/>
    </row>
    <row r="118" spans="1:11" ht="13.5">
      <c r="A118" s="66"/>
      <c r="B118" s="67"/>
      <c r="C118" s="68" t="s">
        <v>339</v>
      </c>
      <c r="D118" s="65">
        <v>10</v>
      </c>
      <c r="E118" s="113"/>
      <c r="F118" s="63">
        <v>-8</v>
      </c>
      <c r="G118" s="64"/>
      <c r="H118" s="68" t="s">
        <v>339</v>
      </c>
      <c r="I118" s="97">
        <f t="shared" si="7"/>
        <v>2</v>
      </c>
      <c r="J118" s="98">
        <f t="shared" si="5"/>
        <v>-8</v>
      </c>
      <c r="K118" s="99" t="s">
        <v>340</v>
      </c>
    </row>
    <row r="119" spans="1:11" ht="13.5">
      <c r="A119" s="51" t="s">
        <v>341</v>
      </c>
      <c r="B119" s="52">
        <v>39</v>
      </c>
      <c r="C119" s="75" t="s">
        <v>162</v>
      </c>
      <c r="D119" s="80">
        <f>SUM(D120:D133)</f>
        <v>179</v>
      </c>
      <c r="E119" s="80">
        <f>SUM(E120:E133)</f>
        <v>0</v>
      </c>
      <c r="F119" s="81">
        <f>SUM(F120:F133)</f>
        <v>-15</v>
      </c>
      <c r="G119" s="82">
        <v>36</v>
      </c>
      <c r="H119" s="75" t="s">
        <v>162</v>
      </c>
      <c r="I119" s="80">
        <f>SUM(I120:I133)</f>
        <v>164</v>
      </c>
      <c r="J119" s="95">
        <f t="shared" si="5"/>
        <v>-15</v>
      </c>
      <c r="K119" s="99"/>
    </row>
    <row r="120" spans="1:11" ht="13.5">
      <c r="A120" s="66"/>
      <c r="B120" s="67"/>
      <c r="C120" s="60" t="s">
        <v>342</v>
      </c>
      <c r="D120" s="61">
        <v>12</v>
      </c>
      <c r="E120" s="62"/>
      <c r="F120" s="63">
        <v>24</v>
      </c>
      <c r="G120" s="64"/>
      <c r="H120" s="60" t="s">
        <v>343</v>
      </c>
      <c r="I120" s="97">
        <v>36</v>
      </c>
      <c r="J120" s="98">
        <f t="shared" si="5"/>
        <v>24</v>
      </c>
      <c r="K120" s="99"/>
    </row>
    <row r="121" spans="1:11" ht="13.5">
      <c r="A121" s="66"/>
      <c r="B121" s="67"/>
      <c r="C121" s="68" t="s">
        <v>344</v>
      </c>
      <c r="D121" s="61">
        <v>12</v>
      </c>
      <c r="E121" s="62"/>
      <c r="F121" s="63">
        <v>-12</v>
      </c>
      <c r="G121" s="64"/>
      <c r="H121" s="68" t="s">
        <v>344</v>
      </c>
      <c r="I121" s="97">
        <f>D121+F121</f>
        <v>0</v>
      </c>
      <c r="J121" s="98">
        <f t="shared" si="5"/>
        <v>-12</v>
      </c>
      <c r="K121" s="99" t="s">
        <v>345</v>
      </c>
    </row>
    <row r="122" spans="1:11" ht="13.5">
      <c r="A122" s="74"/>
      <c r="B122" s="67"/>
      <c r="C122" s="68" t="s">
        <v>346</v>
      </c>
      <c r="D122" s="61">
        <v>7</v>
      </c>
      <c r="E122" s="62"/>
      <c r="F122" s="63">
        <v>-7</v>
      </c>
      <c r="G122" s="64"/>
      <c r="H122" s="68" t="s">
        <v>346</v>
      </c>
      <c r="I122" s="97">
        <f>D122+F122</f>
        <v>0</v>
      </c>
      <c r="J122" s="98">
        <f t="shared" si="5"/>
        <v>-7</v>
      </c>
      <c r="K122" s="99" t="s">
        <v>345</v>
      </c>
    </row>
    <row r="123" spans="1:11" ht="13.5">
      <c r="A123" s="66"/>
      <c r="B123" s="67"/>
      <c r="C123" s="68" t="s">
        <v>347</v>
      </c>
      <c r="D123" s="61">
        <v>8</v>
      </c>
      <c r="E123" s="62" t="s">
        <v>313</v>
      </c>
      <c r="F123" s="63">
        <v>-8</v>
      </c>
      <c r="G123" s="64"/>
      <c r="H123" s="68" t="s">
        <v>347</v>
      </c>
      <c r="I123" s="97">
        <f>D123+F123</f>
        <v>0</v>
      </c>
      <c r="J123" s="98">
        <f t="shared" si="5"/>
        <v>-8</v>
      </c>
      <c r="K123" s="99" t="s">
        <v>345</v>
      </c>
    </row>
    <row r="124" spans="1:11" ht="22.5">
      <c r="A124" s="66"/>
      <c r="B124" s="67"/>
      <c r="C124" s="60" t="s">
        <v>348</v>
      </c>
      <c r="D124" s="65">
        <v>10</v>
      </c>
      <c r="E124" s="62" t="s">
        <v>349</v>
      </c>
      <c r="F124" s="63">
        <v>40</v>
      </c>
      <c r="G124" s="64"/>
      <c r="H124" s="60" t="s">
        <v>350</v>
      </c>
      <c r="I124" s="97">
        <v>50</v>
      </c>
      <c r="J124" s="98">
        <f t="shared" si="5"/>
        <v>40</v>
      </c>
      <c r="K124" s="99" t="s">
        <v>351</v>
      </c>
    </row>
    <row r="125" spans="1:11" ht="13.5">
      <c r="A125" s="66"/>
      <c r="B125" s="67"/>
      <c r="C125" s="68" t="s">
        <v>352</v>
      </c>
      <c r="D125" s="65">
        <v>17</v>
      </c>
      <c r="E125" s="62" t="s">
        <v>353</v>
      </c>
      <c r="F125" s="63">
        <v>-17</v>
      </c>
      <c r="G125" s="64"/>
      <c r="H125" s="68" t="s">
        <v>352</v>
      </c>
      <c r="I125" s="97">
        <f>D125+F125</f>
        <v>0</v>
      </c>
      <c r="J125" s="98">
        <f t="shared" si="5"/>
        <v>-17</v>
      </c>
      <c r="K125" s="99" t="s">
        <v>345</v>
      </c>
    </row>
    <row r="126" spans="1:11" ht="13.5">
      <c r="A126" s="74"/>
      <c r="B126" s="67"/>
      <c r="C126" s="68" t="s">
        <v>354</v>
      </c>
      <c r="D126" s="65">
        <v>15</v>
      </c>
      <c r="E126" s="114" t="s">
        <v>355</v>
      </c>
      <c r="F126" s="63">
        <v>-15</v>
      </c>
      <c r="G126" s="64"/>
      <c r="H126" s="68" t="s">
        <v>354</v>
      </c>
      <c r="I126" s="97">
        <f>D126+F126</f>
        <v>0</v>
      </c>
      <c r="J126" s="98">
        <f t="shared" si="5"/>
        <v>-15</v>
      </c>
      <c r="K126" s="99" t="s">
        <v>345</v>
      </c>
    </row>
    <row r="127" spans="1:11" ht="13.5">
      <c r="A127" s="66"/>
      <c r="B127" s="67"/>
      <c r="C127" s="68" t="s">
        <v>356</v>
      </c>
      <c r="D127" s="65">
        <v>20</v>
      </c>
      <c r="E127" s="62"/>
      <c r="F127" s="63">
        <v>-20</v>
      </c>
      <c r="G127" s="64"/>
      <c r="H127" s="68" t="s">
        <v>356</v>
      </c>
      <c r="I127" s="97">
        <f>D127+F127</f>
        <v>0</v>
      </c>
      <c r="J127" s="98">
        <f t="shared" si="5"/>
        <v>-20</v>
      </c>
      <c r="K127" s="99" t="s">
        <v>345</v>
      </c>
    </row>
    <row r="128" spans="1:11" ht="13.5">
      <c r="A128" s="66"/>
      <c r="B128" s="67"/>
      <c r="C128" s="60" t="s">
        <v>357</v>
      </c>
      <c r="D128" s="69">
        <v>20</v>
      </c>
      <c r="E128" s="62" t="s">
        <v>358</v>
      </c>
      <c r="F128" s="63"/>
      <c r="G128" s="64"/>
      <c r="H128" s="60" t="s">
        <v>357</v>
      </c>
      <c r="I128" s="97">
        <f aca="true" t="shared" si="8" ref="I128:I133">D128+F128</f>
        <v>20</v>
      </c>
      <c r="J128" s="98">
        <f t="shared" si="5"/>
        <v>0</v>
      </c>
      <c r="K128" s="99"/>
    </row>
    <row r="129" spans="1:11" ht="13.5">
      <c r="A129" s="66"/>
      <c r="B129" s="67"/>
      <c r="C129" s="68" t="s">
        <v>359</v>
      </c>
      <c r="D129" s="65">
        <v>26</v>
      </c>
      <c r="E129" s="62" t="s">
        <v>360</v>
      </c>
      <c r="F129" s="63"/>
      <c r="G129" s="64"/>
      <c r="H129" s="68" t="s">
        <v>359</v>
      </c>
      <c r="I129" s="97">
        <f t="shared" si="8"/>
        <v>26</v>
      </c>
      <c r="J129" s="98">
        <f t="shared" si="5"/>
        <v>0</v>
      </c>
      <c r="K129" s="99"/>
    </row>
    <row r="130" spans="1:11" ht="13.5">
      <c r="A130" s="66"/>
      <c r="B130" s="67"/>
      <c r="C130" s="68" t="s">
        <v>361</v>
      </c>
      <c r="D130" s="65">
        <v>3</v>
      </c>
      <c r="E130" s="62"/>
      <c r="F130" s="63"/>
      <c r="G130" s="64"/>
      <c r="H130" s="68" t="s">
        <v>361</v>
      </c>
      <c r="I130" s="97">
        <f t="shared" si="8"/>
        <v>3</v>
      </c>
      <c r="J130" s="98">
        <f t="shared" si="5"/>
        <v>0</v>
      </c>
      <c r="K130" s="99"/>
    </row>
    <row r="131" spans="1:11" ht="32.25" customHeight="1">
      <c r="A131" s="66"/>
      <c r="B131" s="67"/>
      <c r="C131" s="68" t="s">
        <v>362</v>
      </c>
      <c r="D131" s="65">
        <v>10</v>
      </c>
      <c r="E131" s="62"/>
      <c r="F131" s="63"/>
      <c r="G131" s="64"/>
      <c r="H131" s="68" t="s">
        <v>362</v>
      </c>
      <c r="I131" s="97">
        <f t="shared" si="8"/>
        <v>10</v>
      </c>
      <c r="J131" s="98">
        <f t="shared" si="5"/>
        <v>0</v>
      </c>
      <c r="K131" s="99"/>
    </row>
    <row r="132" spans="1:11" ht="13.5">
      <c r="A132" s="74"/>
      <c r="B132" s="67"/>
      <c r="C132" s="68" t="s">
        <v>363</v>
      </c>
      <c r="D132" s="65">
        <v>14</v>
      </c>
      <c r="E132" s="62" t="s">
        <v>244</v>
      </c>
      <c r="F132" s="63"/>
      <c r="G132" s="64"/>
      <c r="H132" s="68" t="s">
        <v>363</v>
      </c>
      <c r="I132" s="97">
        <f t="shared" si="8"/>
        <v>14</v>
      </c>
      <c r="J132" s="98">
        <f t="shared" si="5"/>
        <v>0</v>
      </c>
      <c r="K132" s="99"/>
    </row>
    <row r="133" spans="1:11" ht="13.5">
      <c r="A133" s="66"/>
      <c r="B133" s="67"/>
      <c r="C133" s="68" t="s">
        <v>364</v>
      </c>
      <c r="D133" s="65">
        <v>5</v>
      </c>
      <c r="E133" s="62" t="s">
        <v>365</v>
      </c>
      <c r="F133" s="63"/>
      <c r="G133" s="64"/>
      <c r="H133" s="68" t="s">
        <v>364</v>
      </c>
      <c r="I133" s="97">
        <f t="shared" si="8"/>
        <v>5</v>
      </c>
      <c r="J133" s="98">
        <f t="shared" si="5"/>
        <v>0</v>
      </c>
      <c r="K133" s="99"/>
    </row>
    <row r="134" spans="1:11" ht="28.5" customHeight="1">
      <c r="A134" s="51" t="s">
        <v>366</v>
      </c>
      <c r="B134" s="52">
        <v>72</v>
      </c>
      <c r="C134" s="53" t="s">
        <v>162</v>
      </c>
      <c r="D134" s="80">
        <f>SUM(D135:D141)</f>
        <v>198.5</v>
      </c>
      <c r="E134" s="80">
        <f>SUM(E135:E141)</f>
        <v>0</v>
      </c>
      <c r="F134" s="81">
        <f>SUM(F135:F147)</f>
        <v>114.5</v>
      </c>
      <c r="G134" s="82">
        <f>61+24</f>
        <v>85</v>
      </c>
      <c r="H134" s="53" t="s">
        <v>162</v>
      </c>
      <c r="I134" s="100">
        <f>SUM(I135:I147)</f>
        <v>313</v>
      </c>
      <c r="J134" s="100">
        <f>SUM(J135:J147)</f>
        <v>114.5</v>
      </c>
      <c r="K134" s="99"/>
    </row>
    <row r="135" spans="1:11" ht="22.5">
      <c r="A135" s="58"/>
      <c r="B135" s="59"/>
      <c r="C135" s="60" t="s">
        <v>367</v>
      </c>
      <c r="D135" s="61">
        <v>32</v>
      </c>
      <c r="E135" s="62" t="s">
        <v>368</v>
      </c>
      <c r="F135" s="63">
        <v>138</v>
      </c>
      <c r="G135" s="64"/>
      <c r="H135" s="60" t="s">
        <v>369</v>
      </c>
      <c r="I135" s="97">
        <v>170</v>
      </c>
      <c r="J135" s="98">
        <f t="shared" si="5"/>
        <v>138</v>
      </c>
      <c r="K135" s="99" t="s">
        <v>370</v>
      </c>
    </row>
    <row r="136" spans="1:11" ht="13.5">
      <c r="A136" s="58"/>
      <c r="B136" s="59"/>
      <c r="C136" s="60" t="s">
        <v>371</v>
      </c>
      <c r="D136" s="65">
        <v>11</v>
      </c>
      <c r="E136" s="117" t="s">
        <v>372</v>
      </c>
      <c r="F136" s="63">
        <v>-11</v>
      </c>
      <c r="G136" s="64"/>
      <c r="H136" s="60" t="s">
        <v>371</v>
      </c>
      <c r="I136" s="97">
        <f aca="true" t="shared" si="9" ref="I136:I147">D136+F136</f>
        <v>0</v>
      </c>
      <c r="J136" s="98">
        <f t="shared" si="5"/>
        <v>-11</v>
      </c>
      <c r="K136" s="99" t="s">
        <v>373</v>
      </c>
    </row>
    <row r="137" spans="1:11" ht="13.5">
      <c r="A137" s="79"/>
      <c r="B137" s="72"/>
      <c r="C137" s="68" t="s">
        <v>374</v>
      </c>
      <c r="D137" s="61">
        <v>63</v>
      </c>
      <c r="E137" s="118"/>
      <c r="F137" s="63">
        <v>-63</v>
      </c>
      <c r="G137" s="64"/>
      <c r="H137" s="68" t="s">
        <v>374</v>
      </c>
      <c r="I137" s="97">
        <f t="shared" si="9"/>
        <v>0</v>
      </c>
      <c r="J137" s="98">
        <f t="shared" si="5"/>
        <v>-63</v>
      </c>
      <c r="K137" s="99" t="s">
        <v>373</v>
      </c>
    </row>
    <row r="138" spans="1:11" ht="13.5">
      <c r="A138" s="79"/>
      <c r="B138" s="72"/>
      <c r="C138" s="68" t="s">
        <v>375</v>
      </c>
      <c r="D138" s="69">
        <v>25</v>
      </c>
      <c r="E138" s="118"/>
      <c r="F138" s="63">
        <v>-25</v>
      </c>
      <c r="G138" s="64"/>
      <c r="H138" s="68" t="s">
        <v>375</v>
      </c>
      <c r="I138" s="97">
        <f t="shared" si="9"/>
        <v>0</v>
      </c>
      <c r="J138" s="98">
        <f t="shared" si="5"/>
        <v>-25</v>
      </c>
      <c r="K138" s="99" t="s">
        <v>373</v>
      </c>
    </row>
    <row r="139" spans="1:11" ht="13.5">
      <c r="A139" s="79"/>
      <c r="B139" s="72"/>
      <c r="C139" s="68" t="s">
        <v>376</v>
      </c>
      <c r="D139" s="69">
        <v>15</v>
      </c>
      <c r="E139" s="119"/>
      <c r="F139" s="63">
        <v>-15</v>
      </c>
      <c r="G139" s="64"/>
      <c r="H139" s="68" t="s">
        <v>376</v>
      </c>
      <c r="I139" s="97">
        <f t="shared" si="9"/>
        <v>0</v>
      </c>
      <c r="J139" s="98">
        <f t="shared" si="5"/>
        <v>-15</v>
      </c>
      <c r="K139" s="99" t="s">
        <v>373</v>
      </c>
    </row>
    <row r="140" spans="1:11" ht="13.5">
      <c r="A140" s="102"/>
      <c r="B140" s="72"/>
      <c r="C140" s="60" t="s">
        <v>377</v>
      </c>
      <c r="D140" s="120">
        <v>44.5</v>
      </c>
      <c r="E140" s="121"/>
      <c r="F140" s="63">
        <v>-44.5</v>
      </c>
      <c r="G140" s="64"/>
      <c r="H140" s="60" t="s">
        <v>377</v>
      </c>
      <c r="I140" s="97">
        <f t="shared" si="9"/>
        <v>0</v>
      </c>
      <c r="J140" s="98">
        <f t="shared" si="5"/>
        <v>-44.5</v>
      </c>
      <c r="K140" s="99" t="s">
        <v>373</v>
      </c>
    </row>
    <row r="141" spans="1:11" ht="13.5">
      <c r="A141" s="102"/>
      <c r="B141" s="72"/>
      <c r="C141" s="60" t="s">
        <v>378</v>
      </c>
      <c r="D141" s="120">
        <v>8</v>
      </c>
      <c r="E141" s="122"/>
      <c r="F141" s="63">
        <v>-8</v>
      </c>
      <c r="G141" s="64"/>
      <c r="H141" s="60" t="s">
        <v>378</v>
      </c>
      <c r="I141" s="97">
        <f t="shared" si="9"/>
        <v>0</v>
      </c>
      <c r="J141" s="98">
        <f t="shared" si="5"/>
        <v>-8</v>
      </c>
      <c r="K141" s="99" t="s">
        <v>373</v>
      </c>
    </row>
    <row r="142" spans="1:11" ht="15.75" customHeight="1">
      <c r="A142" s="102"/>
      <c r="B142" s="72"/>
      <c r="C142" s="60"/>
      <c r="D142" s="120"/>
      <c r="E142" s="122"/>
      <c r="F142" s="63">
        <v>8</v>
      </c>
      <c r="G142" s="64"/>
      <c r="H142" s="60" t="s">
        <v>379</v>
      </c>
      <c r="I142" s="97">
        <f t="shared" si="9"/>
        <v>8</v>
      </c>
      <c r="J142" s="98">
        <f t="shared" si="5"/>
        <v>8</v>
      </c>
      <c r="K142" s="99"/>
    </row>
    <row r="143" spans="1:11" ht="21.75" customHeight="1">
      <c r="A143" s="102"/>
      <c r="B143" s="72"/>
      <c r="C143" s="60"/>
      <c r="D143" s="120"/>
      <c r="E143" s="122"/>
      <c r="F143" s="63">
        <v>70</v>
      </c>
      <c r="G143" s="64"/>
      <c r="H143" s="60" t="s">
        <v>380</v>
      </c>
      <c r="I143" s="97">
        <v>70</v>
      </c>
      <c r="J143" s="98">
        <f t="shared" si="5"/>
        <v>70</v>
      </c>
      <c r="K143" s="99"/>
    </row>
    <row r="144" spans="1:11" ht="18" customHeight="1">
      <c r="A144" s="102"/>
      <c r="B144" s="72"/>
      <c r="C144" s="60"/>
      <c r="D144" s="120"/>
      <c r="E144" s="122"/>
      <c r="F144" s="63">
        <v>10</v>
      </c>
      <c r="G144" s="64"/>
      <c r="H144" s="60" t="s">
        <v>381</v>
      </c>
      <c r="I144" s="97">
        <v>10</v>
      </c>
      <c r="J144" s="98">
        <f t="shared" si="5"/>
        <v>10</v>
      </c>
      <c r="K144" s="99"/>
    </row>
    <row r="145" spans="1:11" ht="13.5">
      <c r="A145" s="102"/>
      <c r="B145" s="72"/>
      <c r="C145" s="60"/>
      <c r="D145" s="120"/>
      <c r="E145" s="122"/>
      <c r="F145" s="63">
        <v>10</v>
      </c>
      <c r="G145" s="64"/>
      <c r="H145" s="60" t="s">
        <v>382</v>
      </c>
      <c r="I145" s="97">
        <v>10</v>
      </c>
      <c r="J145" s="98">
        <f t="shared" si="5"/>
        <v>10</v>
      </c>
      <c r="K145" s="99"/>
    </row>
    <row r="146" spans="1:11" ht="33.75">
      <c r="A146" s="102"/>
      <c r="B146" s="72"/>
      <c r="C146" s="60"/>
      <c r="D146" s="120"/>
      <c r="E146" s="122"/>
      <c r="F146" s="63">
        <v>40</v>
      </c>
      <c r="G146" s="64"/>
      <c r="H146" s="60" t="s">
        <v>383</v>
      </c>
      <c r="I146" s="97">
        <v>40</v>
      </c>
      <c r="J146" s="98">
        <f t="shared" si="5"/>
        <v>40</v>
      </c>
      <c r="K146" s="99" t="s">
        <v>384</v>
      </c>
    </row>
    <row r="147" spans="1:11" ht="13.5">
      <c r="A147" s="102"/>
      <c r="B147" s="72"/>
      <c r="C147" s="60"/>
      <c r="D147" s="120"/>
      <c r="E147" s="122"/>
      <c r="F147" s="63">
        <v>5</v>
      </c>
      <c r="G147" s="64"/>
      <c r="H147" s="60" t="s">
        <v>168</v>
      </c>
      <c r="I147" s="97">
        <f t="shared" si="9"/>
        <v>5</v>
      </c>
      <c r="J147" s="98">
        <f t="shared" si="5"/>
        <v>5</v>
      </c>
      <c r="K147" s="99" t="s">
        <v>385</v>
      </c>
    </row>
    <row r="148" spans="1:11" ht="13.5">
      <c r="A148" s="51" t="s">
        <v>386</v>
      </c>
      <c r="B148" s="52">
        <v>5</v>
      </c>
      <c r="C148" s="75" t="s">
        <v>162</v>
      </c>
      <c r="D148" s="85">
        <f aca="true" t="shared" si="10" ref="D148:I148">SUM(D149:D150)</f>
        <v>20</v>
      </c>
      <c r="E148" s="85">
        <f t="shared" si="10"/>
        <v>0</v>
      </c>
      <c r="F148" s="123">
        <v>-20</v>
      </c>
      <c r="G148" s="86">
        <v>0</v>
      </c>
      <c r="H148" s="75" t="s">
        <v>162</v>
      </c>
      <c r="I148" s="100">
        <f t="shared" si="10"/>
        <v>0</v>
      </c>
      <c r="J148" s="95">
        <f t="shared" si="5"/>
        <v>-20</v>
      </c>
      <c r="K148" s="99" t="s">
        <v>387</v>
      </c>
    </row>
    <row r="149" spans="1:11" ht="13.5">
      <c r="A149" s="66"/>
      <c r="B149" s="67"/>
      <c r="C149" s="68" t="s">
        <v>388</v>
      </c>
      <c r="D149" s="61">
        <v>5</v>
      </c>
      <c r="E149" s="84"/>
      <c r="F149" s="63">
        <v>-5</v>
      </c>
      <c r="G149" s="64"/>
      <c r="H149" s="68" t="s">
        <v>388</v>
      </c>
      <c r="I149" s="97">
        <f>D149+F149</f>
        <v>0</v>
      </c>
      <c r="J149" s="98">
        <f t="shared" si="5"/>
        <v>-5</v>
      </c>
      <c r="K149" s="99"/>
    </row>
    <row r="150" spans="1:11" ht="26.25" customHeight="1">
      <c r="A150" s="66"/>
      <c r="B150" s="67"/>
      <c r="C150" s="68" t="s">
        <v>389</v>
      </c>
      <c r="D150" s="65">
        <v>15</v>
      </c>
      <c r="E150" s="84"/>
      <c r="F150" s="63">
        <v>-15</v>
      </c>
      <c r="G150" s="64"/>
      <c r="H150" s="68" t="s">
        <v>389</v>
      </c>
      <c r="I150" s="97">
        <f>D150+F150</f>
        <v>0</v>
      </c>
      <c r="J150" s="98">
        <f t="shared" si="5"/>
        <v>-15</v>
      </c>
      <c r="K150" s="99"/>
    </row>
    <row r="151" spans="1:11" s="30" customFormat="1" ht="24.75" customHeight="1">
      <c r="A151" s="124"/>
      <c r="B151" s="52">
        <v>855</v>
      </c>
      <c r="C151" s="125" t="s">
        <v>390</v>
      </c>
      <c r="D151" s="125">
        <f>D148+D134+D119+D94+D79+D74+D65+D56+D44+D40+D34+D25+D28+D5</f>
        <v>2214.0699999999997</v>
      </c>
      <c r="E151" s="125">
        <f>E148+E134+E119+E94+E79+E74+E65+E56+E44+E40+E34+E25+E28+E5</f>
        <v>0</v>
      </c>
      <c r="F151" s="125">
        <f>F148+F134+F119+F94+F79+F74+F65+F56+F44+F40+F34+F25+F28+F5</f>
        <v>295.5</v>
      </c>
      <c r="G151" s="125">
        <f>G148+G134+G119+G94+G79+G74+G65+G56+G44+G40+G34+G25+G28+G5</f>
        <v>846</v>
      </c>
      <c r="H151" s="125" t="s">
        <v>390</v>
      </c>
      <c r="I151" s="125">
        <f>I148+I134+I119+I94+I79+I74+I65+I56+I44+I40+I34+I25+I28+I5</f>
        <v>2509.5699999999997</v>
      </c>
      <c r="J151" s="125">
        <f>J148+J134+J119+J94+J79+J74+J65+J56+J44+J40+J34+J25+J28+J5</f>
        <v>295.5</v>
      </c>
      <c r="K151" s="110"/>
    </row>
    <row r="152" spans="1:11" ht="13.5">
      <c r="A152" s="110" t="s">
        <v>391</v>
      </c>
      <c r="B152" s="126"/>
      <c r="C152" s="75" t="s">
        <v>162</v>
      </c>
      <c r="D152" s="109">
        <f>SUM(D153:D159)</f>
        <v>90.5</v>
      </c>
      <c r="E152" s="109">
        <f>SUM(E153:E159)</f>
        <v>0</v>
      </c>
      <c r="F152" s="127">
        <f>SUM(F153:F159)</f>
        <v>-90.5</v>
      </c>
      <c r="G152" s="124">
        <f>SUM(G153:G159)</f>
        <v>0</v>
      </c>
      <c r="H152" s="75" t="s">
        <v>162</v>
      </c>
      <c r="I152" s="124">
        <f>SUM(I153:I159)</f>
        <v>0</v>
      </c>
      <c r="J152" s="104">
        <f>I152-D152</f>
        <v>-90.5</v>
      </c>
      <c r="K152" s="99" t="s">
        <v>392</v>
      </c>
    </row>
    <row r="153" spans="1:11" ht="13.5">
      <c r="A153" s="34"/>
      <c r="B153" s="109"/>
      <c r="C153" s="128" t="s">
        <v>393</v>
      </c>
      <c r="D153" s="109">
        <v>57</v>
      </c>
      <c r="E153" s="109"/>
      <c r="F153" s="63">
        <f>0-D153</f>
        <v>-57</v>
      </c>
      <c r="G153" s="107"/>
      <c r="H153" s="110"/>
      <c r="I153" s="109"/>
      <c r="J153" s="109"/>
      <c r="K153" s="99"/>
    </row>
    <row r="154" spans="1:11" ht="13.5">
      <c r="A154" s="34"/>
      <c r="B154" s="109"/>
      <c r="C154" s="128" t="s">
        <v>394</v>
      </c>
      <c r="D154" s="109">
        <v>17</v>
      </c>
      <c r="E154" s="109"/>
      <c r="F154" s="63">
        <f aca="true" t="shared" si="11" ref="F154:F159">0-D154</f>
        <v>-17</v>
      </c>
      <c r="G154" s="107"/>
      <c r="H154" s="110"/>
      <c r="I154" s="109"/>
      <c r="J154" s="109"/>
      <c r="K154" s="99"/>
    </row>
    <row r="155" spans="1:11" ht="13.5">
      <c r="A155" s="34"/>
      <c r="B155" s="109"/>
      <c r="C155" s="128" t="s">
        <v>395</v>
      </c>
      <c r="D155" s="109">
        <v>10</v>
      </c>
      <c r="E155" s="109"/>
      <c r="F155" s="63">
        <f t="shared" si="11"/>
        <v>-10</v>
      </c>
      <c r="G155" s="107"/>
      <c r="H155" s="110"/>
      <c r="I155" s="124"/>
      <c r="J155" s="109"/>
      <c r="K155" s="99"/>
    </row>
    <row r="156" spans="1:11" ht="13.5">
      <c r="A156" s="34"/>
      <c r="B156" s="109"/>
      <c r="C156" s="128" t="s">
        <v>396</v>
      </c>
      <c r="D156" s="109">
        <v>2</v>
      </c>
      <c r="E156" s="109"/>
      <c r="F156" s="63">
        <f t="shared" si="11"/>
        <v>-2</v>
      </c>
      <c r="G156" s="107"/>
      <c r="H156" s="110"/>
      <c r="I156" s="124"/>
      <c r="J156" s="109"/>
      <c r="K156" s="99"/>
    </row>
    <row r="157" spans="1:11" ht="13.5">
      <c r="A157" s="34"/>
      <c r="B157" s="109"/>
      <c r="C157" s="128" t="s">
        <v>397</v>
      </c>
      <c r="D157" s="109">
        <v>1.5</v>
      </c>
      <c r="E157" s="109"/>
      <c r="F157" s="63">
        <f t="shared" si="11"/>
        <v>-1.5</v>
      </c>
      <c r="G157" s="107"/>
      <c r="H157" s="110"/>
      <c r="I157" s="124"/>
      <c r="J157" s="109"/>
      <c r="K157" s="99"/>
    </row>
    <row r="158" spans="1:11" ht="13.5">
      <c r="A158" s="34"/>
      <c r="B158" s="109"/>
      <c r="C158" s="128" t="s">
        <v>398</v>
      </c>
      <c r="D158" s="109">
        <v>1</v>
      </c>
      <c r="E158" s="109"/>
      <c r="F158" s="63">
        <f t="shared" si="11"/>
        <v>-1</v>
      </c>
      <c r="G158" s="107"/>
      <c r="H158" s="110"/>
      <c r="I158" s="124"/>
      <c r="J158" s="109"/>
      <c r="K158" s="99"/>
    </row>
    <row r="159" spans="1:11" ht="13.5">
      <c r="A159" s="34"/>
      <c r="B159" s="109"/>
      <c r="C159" s="128" t="s">
        <v>399</v>
      </c>
      <c r="D159" s="109">
        <v>2</v>
      </c>
      <c r="E159" s="109"/>
      <c r="F159" s="63">
        <f t="shared" si="11"/>
        <v>-2</v>
      </c>
      <c r="G159" s="107"/>
      <c r="H159" s="110"/>
      <c r="I159" s="124"/>
      <c r="J159" s="109"/>
      <c r="K159" s="99"/>
    </row>
    <row r="160" spans="1:11" ht="13.5">
      <c r="A160" s="110" t="s">
        <v>400</v>
      </c>
      <c r="B160" s="126"/>
      <c r="C160" s="75" t="s">
        <v>162</v>
      </c>
      <c r="D160" s="109">
        <f>SUM(D161:D167)</f>
        <v>87.5</v>
      </c>
      <c r="E160" s="109">
        <f>SUM(E161:E167)</f>
        <v>0</v>
      </c>
      <c r="F160" s="109">
        <f>SUM(F161:F167)</f>
        <v>-87.5</v>
      </c>
      <c r="G160" s="124">
        <f>SUM(G161:G167)</f>
        <v>0</v>
      </c>
      <c r="H160" s="75" t="s">
        <v>162</v>
      </c>
      <c r="I160" s="124">
        <f>SUM(I161:I167)</f>
        <v>0</v>
      </c>
      <c r="J160" s="104">
        <f>I160-D160</f>
        <v>-87.5</v>
      </c>
      <c r="K160" s="99" t="s">
        <v>392</v>
      </c>
    </row>
    <row r="161" spans="1:11" ht="14.25">
      <c r="A161" s="128"/>
      <c r="B161" s="109"/>
      <c r="C161" s="128" t="s">
        <v>393</v>
      </c>
      <c r="D161" s="109">
        <v>62</v>
      </c>
      <c r="E161" s="109"/>
      <c r="F161" s="63">
        <f>0-D161</f>
        <v>-62</v>
      </c>
      <c r="G161" s="107"/>
      <c r="H161" s="110"/>
      <c r="I161" s="109"/>
      <c r="J161" s="109"/>
      <c r="K161" s="99"/>
    </row>
    <row r="162" spans="1:11" ht="14.25">
      <c r="A162" s="128"/>
      <c r="B162" s="109"/>
      <c r="C162" s="128" t="s">
        <v>394</v>
      </c>
      <c r="D162" s="109">
        <v>9</v>
      </c>
      <c r="E162" s="109"/>
      <c r="F162" s="63">
        <f aca="true" t="shared" si="12" ref="F162:F167">0-D162</f>
        <v>-9</v>
      </c>
      <c r="G162" s="107"/>
      <c r="H162" s="110"/>
      <c r="I162" s="109"/>
      <c r="J162" s="109"/>
      <c r="K162" s="99"/>
    </row>
    <row r="163" spans="1:11" ht="24">
      <c r="A163" s="128"/>
      <c r="B163" s="109"/>
      <c r="C163" s="128" t="s">
        <v>395</v>
      </c>
      <c r="D163" s="109">
        <v>10</v>
      </c>
      <c r="E163" s="109"/>
      <c r="F163" s="63">
        <f t="shared" si="12"/>
        <v>-10</v>
      </c>
      <c r="G163" s="107"/>
      <c r="H163" s="110"/>
      <c r="I163" s="124"/>
      <c r="J163" s="109"/>
      <c r="K163" s="99"/>
    </row>
    <row r="164" spans="1:11" ht="24">
      <c r="A164" s="128"/>
      <c r="B164" s="109"/>
      <c r="C164" s="128" t="s">
        <v>396</v>
      </c>
      <c r="D164" s="109">
        <v>2</v>
      </c>
      <c r="E164" s="109"/>
      <c r="F164" s="63">
        <f t="shared" si="12"/>
        <v>-2</v>
      </c>
      <c r="G164" s="107"/>
      <c r="H164" s="110"/>
      <c r="I164" s="124"/>
      <c r="J164" s="109"/>
      <c r="K164" s="99"/>
    </row>
    <row r="165" spans="1:11" ht="14.25">
      <c r="A165" s="128"/>
      <c r="B165" s="109"/>
      <c r="C165" s="128" t="s">
        <v>397</v>
      </c>
      <c r="D165" s="109">
        <v>1.5</v>
      </c>
      <c r="E165" s="109"/>
      <c r="F165" s="63">
        <f t="shared" si="12"/>
        <v>-1.5</v>
      </c>
      <c r="G165" s="107"/>
      <c r="H165" s="110"/>
      <c r="I165" s="109"/>
      <c r="J165" s="109"/>
      <c r="K165" s="99"/>
    </row>
    <row r="166" spans="1:11" ht="14.25">
      <c r="A166" s="128"/>
      <c r="B166" s="109"/>
      <c r="C166" s="128" t="s">
        <v>398</v>
      </c>
      <c r="D166" s="109">
        <v>1</v>
      </c>
      <c r="E166" s="109"/>
      <c r="F166" s="63">
        <f t="shared" si="12"/>
        <v>-1</v>
      </c>
      <c r="G166" s="107"/>
      <c r="H166" s="110"/>
      <c r="I166" s="124"/>
      <c r="J166" s="109"/>
      <c r="K166" s="99"/>
    </row>
    <row r="167" spans="1:11" ht="14.25">
      <c r="A167" s="128"/>
      <c r="B167" s="109"/>
      <c r="C167" s="128" t="s">
        <v>399</v>
      </c>
      <c r="D167" s="109">
        <v>2</v>
      </c>
      <c r="E167" s="109"/>
      <c r="F167" s="63">
        <f t="shared" si="12"/>
        <v>-2</v>
      </c>
      <c r="G167" s="107"/>
      <c r="H167" s="110"/>
      <c r="I167" s="124"/>
      <c r="J167" s="109"/>
      <c r="K167" s="99"/>
    </row>
    <row r="168" spans="1:11" ht="24">
      <c r="A168" s="110" t="s">
        <v>401</v>
      </c>
      <c r="B168" s="126"/>
      <c r="C168" s="75" t="s">
        <v>162</v>
      </c>
      <c r="D168" s="109">
        <f>SUM(D169:D175)</f>
        <v>90.5</v>
      </c>
      <c r="E168" s="109">
        <f>SUM(E169:E175)</f>
        <v>0</v>
      </c>
      <c r="F168" s="109">
        <f>SUM(F169:F175)</f>
        <v>-90.5</v>
      </c>
      <c r="G168" s="107"/>
      <c r="H168" s="75" t="s">
        <v>162</v>
      </c>
      <c r="I168" s="109">
        <f>SUM(I169:I175)</f>
        <v>0</v>
      </c>
      <c r="J168" s="109">
        <f>I168-D168</f>
        <v>-90.5</v>
      </c>
      <c r="K168" s="99" t="s">
        <v>392</v>
      </c>
    </row>
    <row r="169" spans="1:11" ht="14.25">
      <c r="A169" s="128" t="s">
        <v>393</v>
      </c>
      <c r="B169" s="109"/>
      <c r="C169" s="128" t="s">
        <v>393</v>
      </c>
      <c r="D169" s="109">
        <v>64</v>
      </c>
      <c r="E169" s="109"/>
      <c r="F169" s="63">
        <f>0-D169</f>
        <v>-64</v>
      </c>
      <c r="G169" s="107"/>
      <c r="H169" s="110"/>
      <c r="I169" s="109"/>
      <c r="J169" s="109"/>
      <c r="K169" s="99"/>
    </row>
    <row r="170" spans="1:11" ht="14.25">
      <c r="A170" s="128"/>
      <c r="B170" s="109"/>
      <c r="C170" s="128" t="s">
        <v>394</v>
      </c>
      <c r="D170" s="109">
        <v>10</v>
      </c>
      <c r="E170" s="109"/>
      <c r="F170" s="63">
        <f aca="true" t="shared" si="13" ref="F170:F175">0-D170</f>
        <v>-10</v>
      </c>
      <c r="G170" s="107"/>
      <c r="H170" s="110"/>
      <c r="I170" s="109"/>
      <c r="J170" s="109"/>
      <c r="K170" s="99"/>
    </row>
    <row r="171" spans="1:11" ht="24">
      <c r="A171" s="128"/>
      <c r="B171" s="109"/>
      <c r="C171" s="128" t="s">
        <v>395</v>
      </c>
      <c r="D171" s="109">
        <v>10</v>
      </c>
      <c r="E171" s="109"/>
      <c r="F171" s="63">
        <f t="shared" si="13"/>
        <v>-10</v>
      </c>
      <c r="G171" s="107"/>
      <c r="H171" s="110"/>
      <c r="I171" s="124"/>
      <c r="J171" s="109"/>
      <c r="K171" s="99"/>
    </row>
    <row r="172" spans="1:11" ht="24">
      <c r="A172" s="128"/>
      <c r="B172" s="109"/>
      <c r="C172" s="128" t="s">
        <v>396</v>
      </c>
      <c r="D172" s="109">
        <v>2</v>
      </c>
      <c r="E172" s="109"/>
      <c r="F172" s="63">
        <f t="shared" si="13"/>
        <v>-2</v>
      </c>
      <c r="G172" s="107"/>
      <c r="H172" s="110"/>
      <c r="I172" s="124"/>
      <c r="J172" s="109"/>
      <c r="K172" s="99"/>
    </row>
    <row r="173" spans="1:11" ht="14.25">
      <c r="A173" s="128"/>
      <c r="B173" s="109"/>
      <c r="C173" s="128" t="s">
        <v>397</v>
      </c>
      <c r="D173" s="109">
        <v>1.5</v>
      </c>
      <c r="E173" s="109"/>
      <c r="F173" s="63">
        <f t="shared" si="13"/>
        <v>-1.5</v>
      </c>
      <c r="G173" s="107"/>
      <c r="H173" s="110"/>
      <c r="I173" s="109"/>
      <c r="J173" s="109"/>
      <c r="K173" s="99"/>
    </row>
    <row r="174" spans="1:11" ht="14.25">
      <c r="A174" s="128"/>
      <c r="B174" s="109"/>
      <c r="C174" s="128" t="s">
        <v>398</v>
      </c>
      <c r="D174" s="109">
        <v>1</v>
      </c>
      <c r="E174" s="109"/>
      <c r="F174" s="63">
        <f t="shared" si="13"/>
        <v>-1</v>
      </c>
      <c r="G174" s="107"/>
      <c r="H174" s="110"/>
      <c r="I174" s="124"/>
      <c r="J174" s="109"/>
      <c r="K174" s="99"/>
    </row>
    <row r="175" spans="1:11" ht="14.25">
      <c r="A175" s="128"/>
      <c r="B175" s="109"/>
      <c r="C175" s="128" t="s">
        <v>399</v>
      </c>
      <c r="D175" s="109">
        <v>2</v>
      </c>
      <c r="E175" s="109"/>
      <c r="F175" s="63">
        <f t="shared" si="13"/>
        <v>-2</v>
      </c>
      <c r="G175" s="107"/>
      <c r="H175" s="110"/>
      <c r="I175" s="124"/>
      <c r="J175" s="109"/>
      <c r="K175" s="99"/>
    </row>
    <row r="176" spans="1:11" ht="24">
      <c r="A176" s="128" t="s">
        <v>402</v>
      </c>
      <c r="B176" s="126"/>
      <c r="C176" s="75" t="s">
        <v>162</v>
      </c>
      <c r="D176" s="109">
        <f>SUM(D177:D183)</f>
        <v>79.5</v>
      </c>
      <c r="E176" s="109">
        <f>SUM(E177:E183)</f>
        <v>0</v>
      </c>
      <c r="F176" s="109">
        <f>SUM(F177:F183)</f>
        <v>-79.5</v>
      </c>
      <c r="G176" s="124"/>
      <c r="H176" s="75" t="s">
        <v>162</v>
      </c>
      <c r="I176" s="124">
        <f>SUM(I177:I183)</f>
        <v>0</v>
      </c>
      <c r="J176" s="104">
        <f>I176-D176</f>
        <v>-79.5</v>
      </c>
      <c r="K176" s="99" t="s">
        <v>392</v>
      </c>
    </row>
    <row r="177" spans="1:11" ht="14.25">
      <c r="A177" s="128"/>
      <c r="B177" s="109"/>
      <c r="C177" s="128" t="s">
        <v>393</v>
      </c>
      <c r="D177" s="109">
        <v>56</v>
      </c>
      <c r="E177" s="109"/>
      <c r="F177" s="63">
        <f>0-D177</f>
        <v>-56</v>
      </c>
      <c r="G177" s="107"/>
      <c r="H177" s="110"/>
      <c r="I177" s="109"/>
      <c r="J177" s="109"/>
      <c r="K177" s="99"/>
    </row>
    <row r="178" spans="1:11" ht="14.25">
      <c r="A178" s="128"/>
      <c r="B178" s="109"/>
      <c r="C178" s="128" t="s">
        <v>394</v>
      </c>
      <c r="D178" s="109">
        <v>7</v>
      </c>
      <c r="E178" s="109"/>
      <c r="F178" s="63">
        <f aca="true" t="shared" si="14" ref="F178:F183">0-D178</f>
        <v>-7</v>
      </c>
      <c r="G178" s="107"/>
      <c r="H178" s="110"/>
      <c r="I178" s="109"/>
      <c r="J178" s="109"/>
      <c r="K178" s="99"/>
    </row>
    <row r="179" spans="1:11" ht="24">
      <c r="A179" s="128"/>
      <c r="B179" s="109"/>
      <c r="C179" s="128" t="s">
        <v>395</v>
      </c>
      <c r="D179" s="109">
        <v>10</v>
      </c>
      <c r="E179" s="109"/>
      <c r="F179" s="63">
        <f t="shared" si="14"/>
        <v>-10</v>
      </c>
      <c r="G179" s="107"/>
      <c r="H179" s="110"/>
      <c r="I179" s="124"/>
      <c r="J179" s="109"/>
      <c r="K179" s="99"/>
    </row>
    <row r="180" spans="1:11" ht="24">
      <c r="A180" s="128"/>
      <c r="B180" s="109"/>
      <c r="C180" s="128" t="s">
        <v>396</v>
      </c>
      <c r="D180" s="109">
        <v>2</v>
      </c>
      <c r="E180" s="109"/>
      <c r="F180" s="63">
        <f t="shared" si="14"/>
        <v>-2</v>
      </c>
      <c r="G180" s="107"/>
      <c r="H180" s="110"/>
      <c r="I180" s="124"/>
      <c r="J180" s="109"/>
      <c r="K180" s="99"/>
    </row>
    <row r="181" spans="1:11" ht="14.25">
      <c r="A181" s="128"/>
      <c r="B181" s="109"/>
      <c r="C181" s="128" t="s">
        <v>397</v>
      </c>
      <c r="D181" s="109">
        <v>1.5</v>
      </c>
      <c r="E181" s="109"/>
      <c r="F181" s="63">
        <f t="shared" si="14"/>
        <v>-1.5</v>
      </c>
      <c r="G181" s="107"/>
      <c r="H181" s="110"/>
      <c r="I181" s="109"/>
      <c r="J181" s="109"/>
      <c r="K181" s="99"/>
    </row>
    <row r="182" spans="1:11" ht="14.25">
      <c r="A182" s="128"/>
      <c r="B182" s="109"/>
      <c r="C182" s="128" t="s">
        <v>398</v>
      </c>
      <c r="D182" s="109">
        <v>1</v>
      </c>
      <c r="E182" s="109"/>
      <c r="F182" s="63">
        <f t="shared" si="14"/>
        <v>-1</v>
      </c>
      <c r="G182" s="107"/>
      <c r="H182" s="110"/>
      <c r="I182" s="124"/>
      <c r="J182" s="109"/>
      <c r="K182" s="99"/>
    </row>
    <row r="183" spans="1:11" ht="14.25">
      <c r="A183" s="128"/>
      <c r="B183" s="109"/>
      <c r="C183" s="128" t="s">
        <v>399</v>
      </c>
      <c r="D183" s="109">
        <v>2</v>
      </c>
      <c r="E183" s="109"/>
      <c r="F183" s="63">
        <f t="shared" si="14"/>
        <v>-2</v>
      </c>
      <c r="G183" s="107"/>
      <c r="H183" s="110"/>
      <c r="I183" s="124"/>
      <c r="J183" s="109"/>
      <c r="K183" s="99"/>
    </row>
    <row r="184" spans="1:11" ht="24">
      <c r="A184" s="128" t="s">
        <v>403</v>
      </c>
      <c r="B184" s="126"/>
      <c r="C184" s="75" t="s">
        <v>162</v>
      </c>
      <c r="D184" s="109">
        <f>SUM(D185:D191)</f>
        <v>75.5</v>
      </c>
      <c r="E184" s="109">
        <f>SUM(E185:E191)</f>
        <v>0</v>
      </c>
      <c r="F184" s="109">
        <f>SUM(F185:F191)</f>
        <v>-75.5</v>
      </c>
      <c r="G184" s="124">
        <f>SUM(G185:G191)</f>
        <v>0</v>
      </c>
      <c r="H184" s="75" t="s">
        <v>162</v>
      </c>
      <c r="I184" s="124">
        <f>SUM(I185:I191)</f>
        <v>0</v>
      </c>
      <c r="J184" s="104">
        <f>I184-D184</f>
        <v>-75.5</v>
      </c>
      <c r="K184" s="99" t="s">
        <v>392</v>
      </c>
    </row>
    <row r="185" spans="1:11" ht="14.25">
      <c r="A185" s="128"/>
      <c r="B185" s="109"/>
      <c r="C185" s="128" t="s">
        <v>393</v>
      </c>
      <c r="D185" s="109">
        <v>52</v>
      </c>
      <c r="E185" s="109"/>
      <c r="F185" s="63">
        <f>0-D185</f>
        <v>-52</v>
      </c>
      <c r="G185" s="107"/>
      <c r="H185" s="110"/>
      <c r="I185" s="109"/>
      <c r="J185" s="109"/>
      <c r="K185" s="99"/>
    </row>
    <row r="186" spans="1:11" ht="14.25">
      <c r="A186" s="128"/>
      <c r="B186" s="109"/>
      <c r="C186" s="128" t="s">
        <v>394</v>
      </c>
      <c r="D186" s="109">
        <v>7</v>
      </c>
      <c r="E186" s="109"/>
      <c r="F186" s="63">
        <f aca="true" t="shared" si="15" ref="F186:F191">0-D186</f>
        <v>-7</v>
      </c>
      <c r="G186" s="107"/>
      <c r="H186" s="110"/>
      <c r="I186" s="109"/>
      <c r="J186" s="109"/>
      <c r="K186" s="99"/>
    </row>
    <row r="187" spans="1:11" ht="24">
      <c r="A187" s="128"/>
      <c r="B187" s="109"/>
      <c r="C187" s="128" t="s">
        <v>395</v>
      </c>
      <c r="D187" s="109">
        <v>10</v>
      </c>
      <c r="E187" s="109"/>
      <c r="F187" s="63">
        <f t="shared" si="15"/>
        <v>-10</v>
      </c>
      <c r="G187" s="107"/>
      <c r="H187" s="110"/>
      <c r="I187" s="124"/>
      <c r="J187" s="109"/>
      <c r="K187" s="99"/>
    </row>
    <row r="188" spans="1:11" ht="24">
      <c r="A188" s="128"/>
      <c r="B188" s="109"/>
      <c r="C188" s="128" t="s">
        <v>396</v>
      </c>
      <c r="D188" s="109">
        <v>2</v>
      </c>
      <c r="E188" s="109"/>
      <c r="F188" s="63">
        <f t="shared" si="15"/>
        <v>-2</v>
      </c>
      <c r="G188" s="107"/>
      <c r="H188" s="110"/>
      <c r="I188" s="124"/>
      <c r="J188" s="109"/>
      <c r="K188" s="99"/>
    </row>
    <row r="189" spans="1:11" ht="14.25">
      <c r="A189" s="128"/>
      <c r="B189" s="109"/>
      <c r="C189" s="128" t="s">
        <v>397</v>
      </c>
      <c r="D189" s="109">
        <v>1.5</v>
      </c>
      <c r="E189" s="109"/>
      <c r="F189" s="63">
        <f t="shared" si="15"/>
        <v>-1.5</v>
      </c>
      <c r="G189" s="107"/>
      <c r="H189" s="110"/>
      <c r="I189" s="109"/>
      <c r="J189" s="109"/>
      <c r="K189" s="99"/>
    </row>
    <row r="190" spans="1:11" ht="14.25">
      <c r="A190" s="128"/>
      <c r="B190" s="109"/>
      <c r="C190" s="128" t="s">
        <v>398</v>
      </c>
      <c r="D190" s="109">
        <v>1</v>
      </c>
      <c r="E190" s="109"/>
      <c r="F190" s="63">
        <f t="shared" si="15"/>
        <v>-1</v>
      </c>
      <c r="G190" s="107"/>
      <c r="H190" s="110"/>
      <c r="I190" s="124"/>
      <c r="J190" s="109"/>
      <c r="K190" s="99"/>
    </row>
    <row r="191" spans="1:11" ht="14.25">
      <c r="A191" s="128"/>
      <c r="B191" s="109"/>
      <c r="C191" s="128" t="s">
        <v>399</v>
      </c>
      <c r="D191" s="109">
        <v>2</v>
      </c>
      <c r="E191" s="109"/>
      <c r="F191" s="63">
        <f t="shared" si="15"/>
        <v>-2</v>
      </c>
      <c r="G191" s="107"/>
      <c r="H191" s="110"/>
      <c r="I191" s="124"/>
      <c r="J191" s="109"/>
      <c r="K191" s="99"/>
    </row>
    <row r="192" spans="1:11" ht="24">
      <c r="A192" s="128" t="s">
        <v>404</v>
      </c>
      <c r="B192" s="126"/>
      <c r="C192" s="75" t="s">
        <v>162</v>
      </c>
      <c r="D192" s="109">
        <f>SUM(D193:D199)</f>
        <v>85.5</v>
      </c>
      <c r="E192" s="109">
        <f>SUM(E193:E199)</f>
        <v>0</v>
      </c>
      <c r="F192" s="109">
        <f>SUM(F193:F199)</f>
        <v>-85.5</v>
      </c>
      <c r="G192" s="124"/>
      <c r="H192" s="75" t="s">
        <v>162</v>
      </c>
      <c r="I192" s="124">
        <f>SUM(I193:I199)</f>
        <v>0</v>
      </c>
      <c r="J192" s="104">
        <f>I192-D192</f>
        <v>-85.5</v>
      </c>
      <c r="K192" s="99" t="s">
        <v>392</v>
      </c>
    </row>
    <row r="193" spans="1:11" ht="14.25">
      <c r="A193" s="128"/>
      <c r="B193" s="109"/>
      <c r="C193" s="128" t="s">
        <v>393</v>
      </c>
      <c r="D193" s="109">
        <v>60</v>
      </c>
      <c r="E193" s="109"/>
      <c r="F193" s="63">
        <f>0-D193</f>
        <v>-60</v>
      </c>
      <c r="G193" s="107"/>
      <c r="H193" s="110"/>
      <c r="I193" s="109"/>
      <c r="J193" s="109"/>
      <c r="K193" s="99"/>
    </row>
    <row r="194" spans="1:11" ht="14.25">
      <c r="A194" s="128"/>
      <c r="B194" s="109"/>
      <c r="C194" s="128" t="s">
        <v>394</v>
      </c>
      <c r="D194" s="109">
        <v>9</v>
      </c>
      <c r="E194" s="109"/>
      <c r="F194" s="63">
        <f aca="true" t="shared" si="16" ref="F194:F199">0-D194</f>
        <v>-9</v>
      </c>
      <c r="G194" s="107"/>
      <c r="H194" s="110"/>
      <c r="I194" s="109"/>
      <c r="J194" s="109"/>
      <c r="K194" s="99"/>
    </row>
    <row r="195" spans="1:11" ht="24">
      <c r="A195" s="128"/>
      <c r="B195" s="109"/>
      <c r="C195" s="128" t="s">
        <v>395</v>
      </c>
      <c r="D195" s="109">
        <v>10</v>
      </c>
      <c r="E195" s="109"/>
      <c r="F195" s="63">
        <f t="shared" si="16"/>
        <v>-10</v>
      </c>
      <c r="G195" s="107"/>
      <c r="H195" s="110"/>
      <c r="I195" s="124"/>
      <c r="J195" s="109"/>
      <c r="K195" s="99"/>
    </row>
    <row r="196" spans="1:11" ht="24">
      <c r="A196" s="128"/>
      <c r="B196" s="109"/>
      <c r="C196" s="128" t="s">
        <v>396</v>
      </c>
      <c r="D196" s="109">
        <v>2</v>
      </c>
      <c r="E196" s="109"/>
      <c r="F196" s="63">
        <f t="shared" si="16"/>
        <v>-2</v>
      </c>
      <c r="G196" s="107"/>
      <c r="H196" s="110"/>
      <c r="I196" s="124"/>
      <c r="J196" s="109"/>
      <c r="K196" s="99"/>
    </row>
    <row r="197" spans="1:11" ht="14.25">
      <c r="A197" s="128"/>
      <c r="B197" s="109"/>
      <c r="C197" s="128" t="s">
        <v>397</v>
      </c>
      <c r="D197" s="109">
        <v>1.5</v>
      </c>
      <c r="E197" s="109"/>
      <c r="F197" s="63">
        <f t="shared" si="16"/>
        <v>-1.5</v>
      </c>
      <c r="G197" s="107"/>
      <c r="H197" s="110"/>
      <c r="I197" s="109"/>
      <c r="J197" s="109"/>
      <c r="K197" s="99"/>
    </row>
    <row r="198" spans="1:11" ht="14.25">
      <c r="A198" s="128"/>
      <c r="B198" s="109"/>
      <c r="C198" s="128" t="s">
        <v>398</v>
      </c>
      <c r="D198" s="109">
        <v>1</v>
      </c>
      <c r="E198" s="109"/>
      <c r="F198" s="63">
        <f t="shared" si="16"/>
        <v>-1</v>
      </c>
      <c r="G198" s="107"/>
      <c r="H198" s="110"/>
      <c r="I198" s="124"/>
      <c r="J198" s="109"/>
      <c r="K198" s="99"/>
    </row>
    <row r="199" spans="1:11" ht="14.25">
      <c r="A199" s="128"/>
      <c r="B199" s="109"/>
      <c r="C199" s="128" t="s">
        <v>399</v>
      </c>
      <c r="D199" s="109">
        <v>2</v>
      </c>
      <c r="E199" s="109"/>
      <c r="F199" s="63">
        <f t="shared" si="16"/>
        <v>-2</v>
      </c>
      <c r="G199" s="107"/>
      <c r="H199" s="110"/>
      <c r="I199" s="124"/>
      <c r="J199" s="109"/>
      <c r="K199" s="99"/>
    </row>
    <row r="200" spans="1:11" ht="14.25">
      <c r="A200" s="72" t="s">
        <v>405</v>
      </c>
      <c r="B200" s="126">
        <v>8</v>
      </c>
      <c r="C200" s="75" t="s">
        <v>162</v>
      </c>
      <c r="D200" s="85">
        <f>SUM(D201:D210)</f>
        <v>42</v>
      </c>
      <c r="E200" s="85">
        <f>SUM(E201:E210)</f>
        <v>0</v>
      </c>
      <c r="F200" s="85">
        <f>SUM(F201:F210)</f>
        <v>446</v>
      </c>
      <c r="G200" s="85">
        <f>SUM(G201:G202)</f>
        <v>0</v>
      </c>
      <c r="H200" s="75" t="s">
        <v>162</v>
      </c>
      <c r="I200" s="130">
        <f>SUM(I201:I210)</f>
        <v>488</v>
      </c>
      <c r="J200" s="130">
        <f>SUM(J201:J210)</f>
        <v>446</v>
      </c>
      <c r="K200" s="99"/>
    </row>
    <row r="201" spans="1:11" ht="75">
      <c r="A201" s="67"/>
      <c r="B201" s="67"/>
      <c r="C201" s="68" t="s">
        <v>406</v>
      </c>
      <c r="D201" s="129">
        <v>12</v>
      </c>
      <c r="E201" s="61"/>
      <c r="F201" s="63">
        <v>274</v>
      </c>
      <c r="G201" s="107"/>
      <c r="H201" s="110" t="s">
        <v>393</v>
      </c>
      <c r="I201" s="130">
        <v>286</v>
      </c>
      <c r="J201" s="130">
        <f>I201-D201</f>
        <v>274</v>
      </c>
      <c r="K201" s="99" t="s">
        <v>407</v>
      </c>
    </row>
    <row r="202" spans="1:11" ht="36">
      <c r="A202" s="67"/>
      <c r="B202" s="67"/>
      <c r="C202" s="68" t="s">
        <v>408</v>
      </c>
      <c r="D202" s="120">
        <v>30</v>
      </c>
      <c r="E202" s="65"/>
      <c r="F202" s="63"/>
      <c r="G202" s="107"/>
      <c r="H202" s="68" t="s">
        <v>408</v>
      </c>
      <c r="I202" s="138">
        <v>30</v>
      </c>
      <c r="J202" s="130">
        <f aca="true" t="shared" si="17" ref="J202:J210">I202-D202</f>
        <v>0</v>
      </c>
      <c r="K202" s="99" t="s">
        <v>409</v>
      </c>
    </row>
    <row r="203" spans="1:11" ht="24">
      <c r="A203" s="67"/>
      <c r="B203" s="67"/>
      <c r="C203" s="68"/>
      <c r="D203" s="120"/>
      <c r="E203" s="65"/>
      <c r="F203" s="63">
        <v>10</v>
      </c>
      <c r="G203" s="107"/>
      <c r="H203" s="68" t="s">
        <v>410</v>
      </c>
      <c r="I203" s="138">
        <v>10</v>
      </c>
      <c r="J203" s="130">
        <f t="shared" si="17"/>
        <v>10</v>
      </c>
      <c r="K203" s="99"/>
    </row>
    <row r="204" spans="1:11" ht="14.25">
      <c r="A204" s="67"/>
      <c r="B204" s="67"/>
      <c r="C204" s="68"/>
      <c r="D204" s="120"/>
      <c r="E204" s="65"/>
      <c r="F204" s="63">
        <v>10</v>
      </c>
      <c r="G204" s="107"/>
      <c r="H204" s="68" t="s">
        <v>411</v>
      </c>
      <c r="I204" s="138">
        <v>10</v>
      </c>
      <c r="J204" s="130">
        <f t="shared" si="17"/>
        <v>10</v>
      </c>
      <c r="K204" s="99"/>
    </row>
    <row r="205" spans="1:11" ht="24">
      <c r="A205" s="109"/>
      <c r="B205" s="109"/>
      <c r="C205" s="128"/>
      <c r="D205" s="109"/>
      <c r="E205" s="109"/>
      <c r="F205" s="130">
        <v>59</v>
      </c>
      <c r="G205" s="107"/>
      <c r="H205" s="128" t="s">
        <v>394</v>
      </c>
      <c r="I205" s="130">
        <v>59</v>
      </c>
      <c r="J205" s="130">
        <f t="shared" si="17"/>
        <v>59</v>
      </c>
      <c r="K205" s="99" t="s">
        <v>412</v>
      </c>
    </row>
    <row r="206" spans="1:11" ht="24">
      <c r="A206" s="109"/>
      <c r="B206" s="109"/>
      <c r="C206" s="128"/>
      <c r="D206" s="109"/>
      <c r="E206" s="109"/>
      <c r="F206" s="130">
        <v>60</v>
      </c>
      <c r="G206" s="107"/>
      <c r="H206" s="128" t="s">
        <v>395</v>
      </c>
      <c r="I206" s="139">
        <v>60</v>
      </c>
      <c r="J206" s="130">
        <f t="shared" si="17"/>
        <v>60</v>
      </c>
      <c r="K206" s="99" t="s">
        <v>412</v>
      </c>
    </row>
    <row r="207" spans="1:11" ht="24">
      <c r="A207" s="109"/>
      <c r="B207" s="109"/>
      <c r="C207" s="128"/>
      <c r="D207" s="109"/>
      <c r="E207" s="109"/>
      <c r="F207" s="130">
        <v>6</v>
      </c>
      <c r="G207" s="107"/>
      <c r="H207" s="128" t="s">
        <v>396</v>
      </c>
      <c r="I207" s="139">
        <v>6</v>
      </c>
      <c r="J207" s="130">
        <f t="shared" si="17"/>
        <v>6</v>
      </c>
      <c r="K207" s="99" t="s">
        <v>412</v>
      </c>
    </row>
    <row r="208" spans="1:11" ht="24">
      <c r="A208" s="109"/>
      <c r="B208" s="109"/>
      <c r="C208" s="128"/>
      <c r="D208" s="109"/>
      <c r="E208" s="109"/>
      <c r="F208" s="130">
        <v>9</v>
      </c>
      <c r="G208" s="107"/>
      <c r="H208" s="128" t="s">
        <v>397</v>
      </c>
      <c r="I208" s="139">
        <v>9</v>
      </c>
      <c r="J208" s="130">
        <f t="shared" si="17"/>
        <v>9</v>
      </c>
      <c r="K208" s="99" t="s">
        <v>412</v>
      </c>
    </row>
    <row r="209" spans="1:11" ht="24">
      <c r="A209" s="109"/>
      <c r="B209" s="109"/>
      <c r="C209" s="128"/>
      <c r="D209" s="109"/>
      <c r="E209" s="109"/>
      <c r="F209" s="130">
        <v>6</v>
      </c>
      <c r="G209" s="107"/>
      <c r="H209" s="128" t="s">
        <v>398</v>
      </c>
      <c r="I209" s="139">
        <v>6</v>
      </c>
      <c r="J209" s="130">
        <f t="shared" si="17"/>
        <v>6</v>
      </c>
      <c r="K209" s="99" t="s">
        <v>412</v>
      </c>
    </row>
    <row r="210" spans="1:11" ht="24">
      <c r="A210" s="109"/>
      <c r="B210" s="109"/>
      <c r="C210" s="128"/>
      <c r="D210" s="109"/>
      <c r="E210" s="109"/>
      <c r="F210" s="130">
        <v>12</v>
      </c>
      <c r="G210" s="107"/>
      <c r="H210" s="128" t="s">
        <v>399</v>
      </c>
      <c r="I210" s="139">
        <v>12</v>
      </c>
      <c r="J210" s="130">
        <f t="shared" si="17"/>
        <v>12</v>
      </c>
      <c r="K210" s="99" t="s">
        <v>412</v>
      </c>
    </row>
    <row r="211" spans="1:11" ht="14.25">
      <c r="A211" s="131"/>
      <c r="B211" s="131"/>
      <c r="C211" s="132" t="s">
        <v>413</v>
      </c>
      <c r="D211" s="133">
        <f>D200+D192+D184+D176+D168+D160+D152</f>
        <v>551</v>
      </c>
      <c r="E211" s="133">
        <f aca="true" t="shared" si="18" ref="E211:J211">E200+E192+E184+E176+E168+E160+E152</f>
        <v>0</v>
      </c>
      <c r="F211" s="134">
        <f t="shared" si="18"/>
        <v>-63</v>
      </c>
      <c r="G211" s="133">
        <f t="shared" si="18"/>
        <v>0</v>
      </c>
      <c r="H211" s="132" t="s">
        <v>413</v>
      </c>
      <c r="I211" s="133">
        <f t="shared" si="18"/>
        <v>488</v>
      </c>
      <c r="J211" s="134">
        <f t="shared" si="18"/>
        <v>-63</v>
      </c>
      <c r="K211" s="140"/>
    </row>
    <row r="212" spans="1:11" ht="14.25">
      <c r="A212" s="135"/>
      <c r="B212" s="136">
        <f aca="true" t="shared" si="19" ref="B212:G212">B211+B151</f>
        <v>855</v>
      </c>
      <c r="C212" s="136" t="s">
        <v>414</v>
      </c>
      <c r="D212" s="136">
        <f t="shared" si="19"/>
        <v>2765.0699999999997</v>
      </c>
      <c r="E212" s="136">
        <f t="shared" si="19"/>
        <v>0</v>
      </c>
      <c r="F212" s="136">
        <f t="shared" si="19"/>
        <v>232.5</v>
      </c>
      <c r="G212" s="137">
        <f t="shared" si="19"/>
        <v>846</v>
      </c>
      <c r="H212" s="136" t="s">
        <v>414</v>
      </c>
      <c r="I212" s="136">
        <f>I211+I151</f>
        <v>2997.5699999999997</v>
      </c>
      <c r="J212" s="136">
        <f>J211+J151</f>
        <v>232.5</v>
      </c>
      <c r="K212" s="92"/>
    </row>
  </sheetData>
  <sheetProtection/>
  <mergeCells count="9">
    <mergeCell ref="A1:I1"/>
    <mergeCell ref="B3:D3"/>
    <mergeCell ref="G3:I3"/>
    <mergeCell ref="A3:A4"/>
    <mergeCell ref="E137:E139"/>
    <mergeCell ref="E140:E141"/>
    <mergeCell ref="F3:F4"/>
    <mergeCell ref="J3:J4"/>
    <mergeCell ref="K3:K4"/>
  </mergeCells>
  <printOptions horizontalCentered="1"/>
  <pageMargins left="0" right="0" top="0.35" bottom="0.55" header="0.31" footer="0.11999999999999998"/>
  <pageSetup horizontalDpi="600" verticalDpi="600" orientation="landscape" paperSize="9"/>
  <headerFooter>
    <oddFooter>&amp;C&amp;P</oddFooter>
  </headerFooter>
  <legacyDrawing r:id="rId2"/>
</worksheet>
</file>

<file path=xl/worksheets/sheet7.xml><?xml version="1.0" encoding="utf-8"?>
<worksheet xmlns="http://schemas.openxmlformats.org/spreadsheetml/2006/main" xmlns:r="http://schemas.openxmlformats.org/officeDocument/2006/relationships">
  <dimension ref="A1:J20"/>
  <sheetViews>
    <sheetView workbookViewId="0" topLeftCell="A4">
      <selection activeCell="O11" sqref="O11"/>
    </sheetView>
  </sheetViews>
  <sheetFormatPr defaultColWidth="8.875" defaultRowHeight="13.5"/>
  <cols>
    <col min="1" max="1" width="27.50390625" style="0" customWidth="1"/>
    <col min="2" max="2" width="12.875" style="0" customWidth="1"/>
    <col min="3" max="3" width="11.875" style="0" customWidth="1"/>
    <col min="4" max="4" width="11.75390625" style="0" customWidth="1"/>
    <col min="5" max="5" width="11.50390625" style="0" customWidth="1"/>
    <col min="6" max="6" width="29.375" style="0" customWidth="1"/>
    <col min="7" max="7" width="11.75390625" style="0" customWidth="1"/>
    <col min="8" max="8" width="11.50390625" style="0" customWidth="1"/>
    <col min="9" max="9" width="11.125" style="0" customWidth="1"/>
    <col min="10" max="10" width="11.625" style="0" customWidth="1"/>
  </cols>
  <sheetData>
    <row r="1" spans="1:10" ht="20.25">
      <c r="A1" s="2" t="s">
        <v>415</v>
      </c>
      <c r="B1" s="2"/>
      <c r="C1" s="2"/>
      <c r="D1" s="2"/>
      <c r="E1" s="2"/>
      <c r="F1" s="2"/>
      <c r="G1" s="2"/>
      <c r="H1" s="2"/>
      <c r="I1" s="2"/>
      <c r="J1" s="2"/>
    </row>
    <row r="2" spans="1:10" ht="14.25">
      <c r="A2" s="3"/>
      <c r="B2" s="4"/>
      <c r="C2" s="4"/>
      <c r="D2" s="4"/>
      <c r="E2" s="4"/>
      <c r="F2" s="5"/>
      <c r="G2" s="5" t="s">
        <v>1</v>
      </c>
      <c r="H2" s="5"/>
      <c r="I2" s="28"/>
      <c r="J2" s="3"/>
    </row>
    <row r="3" spans="1:10" s="1" customFormat="1" ht="25.5" customHeight="1">
      <c r="A3" s="6" t="s">
        <v>416</v>
      </c>
      <c r="B3" s="6"/>
      <c r="C3" s="6"/>
      <c r="D3" s="6"/>
      <c r="E3" s="6"/>
      <c r="F3" s="6" t="s">
        <v>417</v>
      </c>
      <c r="G3" s="6"/>
      <c r="H3" s="6"/>
      <c r="I3" s="6"/>
      <c r="J3" s="6"/>
    </row>
    <row r="4" spans="1:10" s="1" customFormat="1" ht="25.5" customHeight="1">
      <c r="A4" s="7" t="s">
        <v>418</v>
      </c>
      <c r="B4" s="8" t="s">
        <v>5</v>
      </c>
      <c r="C4" s="8" t="s">
        <v>419</v>
      </c>
      <c r="D4" s="8" t="s">
        <v>6</v>
      </c>
      <c r="E4" s="9" t="s">
        <v>7</v>
      </c>
      <c r="F4" s="7" t="s">
        <v>159</v>
      </c>
      <c r="G4" s="8" t="s">
        <v>5</v>
      </c>
      <c r="H4" s="8" t="s">
        <v>419</v>
      </c>
      <c r="I4" s="8" t="s">
        <v>122</v>
      </c>
      <c r="J4" s="9" t="s">
        <v>7</v>
      </c>
    </row>
    <row r="5" spans="1:10" ht="25.5" customHeight="1">
      <c r="A5" s="10" t="s">
        <v>420</v>
      </c>
      <c r="B5" s="11">
        <v>813</v>
      </c>
      <c r="C5" s="11"/>
      <c r="D5" s="12"/>
      <c r="E5" s="12">
        <f aca="true" t="shared" si="0" ref="E5:E19">B5+C5+D5</f>
        <v>813</v>
      </c>
      <c r="F5" s="13" t="s">
        <v>421</v>
      </c>
      <c r="G5" s="14">
        <v>700</v>
      </c>
      <c r="H5" s="14"/>
      <c r="I5" s="21">
        <v>240</v>
      </c>
      <c r="J5" s="12">
        <f aca="true" t="shared" si="1" ref="J5:J20">G5+H5+I5</f>
        <v>940</v>
      </c>
    </row>
    <row r="6" spans="1:10" ht="25.5" customHeight="1">
      <c r="A6" s="10" t="s">
        <v>422</v>
      </c>
      <c r="B6" s="11">
        <v>103</v>
      </c>
      <c r="C6" s="11"/>
      <c r="D6" s="12"/>
      <c r="E6" s="12">
        <f t="shared" si="0"/>
        <v>103</v>
      </c>
      <c r="F6" s="13" t="s">
        <v>423</v>
      </c>
      <c r="G6" s="14">
        <v>16226</v>
      </c>
      <c r="H6" s="14">
        <v>20098</v>
      </c>
      <c r="I6" s="21">
        <v>10615</v>
      </c>
      <c r="J6" s="12">
        <f t="shared" si="1"/>
        <v>46939</v>
      </c>
    </row>
    <row r="7" spans="1:10" ht="25.5" customHeight="1">
      <c r="A7" s="10" t="s">
        <v>424</v>
      </c>
      <c r="B7" s="11">
        <v>14660</v>
      </c>
      <c r="C7" s="11">
        <v>20000</v>
      </c>
      <c r="D7" s="12">
        <v>25498</v>
      </c>
      <c r="E7" s="12">
        <f t="shared" si="0"/>
        <v>60158</v>
      </c>
      <c r="F7" s="13" t="s">
        <v>425</v>
      </c>
      <c r="G7" s="14">
        <v>1350</v>
      </c>
      <c r="H7" s="14"/>
      <c r="I7" s="21">
        <v>30</v>
      </c>
      <c r="J7" s="12">
        <f t="shared" si="1"/>
        <v>1380</v>
      </c>
    </row>
    <row r="8" spans="1:10" ht="25.5" customHeight="1">
      <c r="A8" s="10" t="s">
        <v>426</v>
      </c>
      <c r="B8" s="11">
        <v>400</v>
      </c>
      <c r="C8" s="11"/>
      <c r="D8" s="12"/>
      <c r="E8" s="12">
        <f t="shared" si="0"/>
        <v>400</v>
      </c>
      <c r="F8" s="13" t="s">
        <v>427</v>
      </c>
      <c r="G8" s="14"/>
      <c r="H8" s="14"/>
      <c r="I8" s="21"/>
      <c r="J8" s="12">
        <f t="shared" si="1"/>
        <v>0</v>
      </c>
    </row>
    <row r="9" spans="1:10" ht="25.5" customHeight="1">
      <c r="A9" s="10" t="s">
        <v>428</v>
      </c>
      <c r="B9" s="11">
        <v>360</v>
      </c>
      <c r="C9" s="11"/>
      <c r="D9" s="12"/>
      <c r="E9" s="12">
        <f t="shared" si="0"/>
        <v>360</v>
      </c>
      <c r="F9" s="15" t="s">
        <v>429</v>
      </c>
      <c r="G9" s="14"/>
      <c r="H9" s="14"/>
      <c r="I9" s="21">
        <v>50</v>
      </c>
      <c r="J9" s="12">
        <f t="shared" si="1"/>
        <v>50</v>
      </c>
    </row>
    <row r="10" spans="1:10" ht="25.5" customHeight="1">
      <c r="A10" s="10" t="s">
        <v>430</v>
      </c>
      <c r="B10" s="11"/>
      <c r="C10" s="11"/>
      <c r="D10" s="12"/>
      <c r="E10" s="12">
        <f t="shared" si="0"/>
        <v>0</v>
      </c>
      <c r="F10" s="13" t="s">
        <v>431</v>
      </c>
      <c r="G10" s="14">
        <v>1060</v>
      </c>
      <c r="H10" s="14"/>
      <c r="I10" s="21"/>
      <c r="J10" s="12">
        <f t="shared" si="1"/>
        <v>1060</v>
      </c>
    </row>
    <row r="11" spans="1:10" ht="25.5" customHeight="1">
      <c r="A11" s="16" t="s">
        <v>432</v>
      </c>
      <c r="B11" s="17">
        <f>SUM(B5:B10)</f>
        <v>16336</v>
      </c>
      <c r="C11" s="17">
        <v>20000</v>
      </c>
      <c r="D11" s="18">
        <f>SUM(D5:D10)</f>
        <v>25498</v>
      </c>
      <c r="E11" s="17">
        <f t="shared" si="0"/>
        <v>61834</v>
      </c>
      <c r="F11" s="19"/>
      <c r="G11" s="14"/>
      <c r="H11" s="14"/>
      <c r="I11" s="21"/>
      <c r="J11" s="12">
        <f t="shared" si="1"/>
        <v>0</v>
      </c>
    </row>
    <row r="12" spans="1:10" ht="25.5" customHeight="1">
      <c r="A12" s="20" t="s">
        <v>433</v>
      </c>
      <c r="B12" s="21"/>
      <c r="C12" s="21"/>
      <c r="D12" s="12">
        <v>50</v>
      </c>
      <c r="E12" s="22">
        <f t="shared" si="0"/>
        <v>50</v>
      </c>
      <c r="F12" s="18" t="s">
        <v>434</v>
      </c>
      <c r="G12" s="18">
        <f>SUM(G5:G11)</f>
        <v>19336</v>
      </c>
      <c r="H12" s="14">
        <v>20098</v>
      </c>
      <c r="I12" s="18">
        <f>SUM(I5:I11)</f>
        <v>10935</v>
      </c>
      <c r="J12" s="18">
        <f t="shared" si="1"/>
        <v>50369</v>
      </c>
    </row>
    <row r="13" spans="1:10" ht="25.5" customHeight="1">
      <c r="A13" s="20" t="s">
        <v>435</v>
      </c>
      <c r="B13" s="21">
        <v>1250</v>
      </c>
      <c r="C13" s="21"/>
      <c r="D13" s="12"/>
      <c r="E13" s="22">
        <f t="shared" si="0"/>
        <v>1250</v>
      </c>
      <c r="F13" s="23" t="s">
        <v>436</v>
      </c>
      <c r="G13" s="18">
        <v>110</v>
      </c>
      <c r="H13" s="18"/>
      <c r="I13" s="16"/>
      <c r="J13" s="18">
        <v>34618</v>
      </c>
    </row>
    <row r="14" spans="1:10" ht="25.5" customHeight="1">
      <c r="A14" s="20" t="s">
        <v>437</v>
      </c>
      <c r="B14" s="21"/>
      <c r="C14" s="21"/>
      <c r="D14" s="12">
        <v>30</v>
      </c>
      <c r="E14" s="22">
        <f t="shared" si="0"/>
        <v>30</v>
      </c>
      <c r="F14" s="13" t="s">
        <v>438</v>
      </c>
      <c r="G14" s="14">
        <v>110</v>
      </c>
      <c r="H14" s="14"/>
      <c r="I14" s="21"/>
      <c r="J14" s="12">
        <f t="shared" si="1"/>
        <v>110</v>
      </c>
    </row>
    <row r="15" spans="1:10" ht="25.5" customHeight="1">
      <c r="A15" s="20" t="s">
        <v>439</v>
      </c>
      <c r="B15" s="21">
        <v>1060</v>
      </c>
      <c r="C15" s="21"/>
      <c r="D15" s="12">
        <v>240</v>
      </c>
      <c r="E15" s="22">
        <f t="shared" si="0"/>
        <v>1300</v>
      </c>
      <c r="F15" s="13" t="s">
        <v>440</v>
      </c>
      <c r="G15" s="14"/>
      <c r="H15" s="14"/>
      <c r="I15" s="21"/>
      <c r="J15" s="12"/>
    </row>
    <row r="16" spans="1:10" ht="25.5" customHeight="1">
      <c r="A16" s="24" t="s">
        <v>441</v>
      </c>
      <c r="B16" s="16">
        <v>2310</v>
      </c>
      <c r="C16" s="16"/>
      <c r="D16" s="25">
        <v>320</v>
      </c>
      <c r="E16" s="25">
        <v>2630</v>
      </c>
      <c r="F16" s="13" t="s">
        <v>442</v>
      </c>
      <c r="G16" s="14"/>
      <c r="H16" s="21">
        <v>10402</v>
      </c>
      <c r="I16" s="21">
        <v>24106</v>
      </c>
      <c r="J16" s="12">
        <f t="shared" si="1"/>
        <v>34508</v>
      </c>
    </row>
    <row r="17" spans="1:10" ht="25.5" customHeight="1">
      <c r="A17" s="24" t="s">
        <v>443</v>
      </c>
      <c r="B17" s="16">
        <v>800</v>
      </c>
      <c r="C17" s="16">
        <v>10500</v>
      </c>
      <c r="D17" s="25">
        <v>6300</v>
      </c>
      <c r="E17" s="25">
        <f t="shared" si="0"/>
        <v>17600</v>
      </c>
      <c r="F17" s="13"/>
      <c r="G17" s="14"/>
      <c r="H17" s="14"/>
      <c r="I17" s="21"/>
      <c r="J17" s="12"/>
    </row>
    <row r="18" spans="1:10" ht="25.5" customHeight="1">
      <c r="A18" s="24" t="s">
        <v>444</v>
      </c>
      <c r="B18" s="16">
        <v>0</v>
      </c>
      <c r="C18" s="16"/>
      <c r="D18" s="18">
        <v>2923</v>
      </c>
      <c r="E18" s="26">
        <f t="shared" si="0"/>
        <v>2923</v>
      </c>
      <c r="F18" s="13"/>
      <c r="G18" s="14"/>
      <c r="H18" s="14"/>
      <c r="I18" s="21"/>
      <c r="J18" s="12">
        <f t="shared" si="1"/>
        <v>0</v>
      </c>
    </row>
    <row r="19" spans="1:10" ht="25.5" customHeight="1">
      <c r="A19" s="24" t="s">
        <v>445</v>
      </c>
      <c r="B19" s="24"/>
      <c r="C19" s="24"/>
      <c r="D19" s="12"/>
      <c r="E19" s="12">
        <f t="shared" si="0"/>
        <v>0</v>
      </c>
      <c r="F19" s="18" t="s">
        <v>43</v>
      </c>
      <c r="G19" s="18">
        <f>G12+G13</f>
        <v>19446</v>
      </c>
      <c r="H19" s="18">
        <v>30500</v>
      </c>
      <c r="I19" s="18">
        <f>I12+I13+I16</f>
        <v>35041</v>
      </c>
      <c r="J19" s="18">
        <f t="shared" si="1"/>
        <v>84987</v>
      </c>
    </row>
    <row r="20" spans="1:10" ht="25.5" customHeight="1">
      <c r="A20" s="16" t="s">
        <v>44</v>
      </c>
      <c r="B20" s="17">
        <v>19446</v>
      </c>
      <c r="C20" s="17">
        <v>30500</v>
      </c>
      <c r="D20" s="17">
        <f>D11+D16+D17+D18</f>
        <v>35041</v>
      </c>
      <c r="E20" s="17">
        <f>E11+E16+E17+E18</f>
        <v>84987</v>
      </c>
      <c r="F20" s="27" t="s">
        <v>45</v>
      </c>
      <c r="G20" s="27">
        <v>0</v>
      </c>
      <c r="H20" s="27"/>
      <c r="I20" s="18"/>
      <c r="J20" s="18">
        <f t="shared" si="1"/>
        <v>0</v>
      </c>
    </row>
  </sheetData>
  <sheetProtection/>
  <mergeCells count="3">
    <mergeCell ref="A1:J1"/>
    <mergeCell ref="A3:E3"/>
    <mergeCell ref="F3:J3"/>
  </mergeCells>
  <printOptions/>
  <pageMargins left="0.64" right="0.35433070866141736" top="0.8600000000000001" bottom="0.3937007874015748" header="0.9" footer="0.5118110236220472"/>
  <pageSetup horizontalDpi="600" verticalDpi="600" orientation="landscape" paperSize="9" scale="9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YSG</dc:creator>
  <cp:keywords/>
  <dc:description/>
  <cp:lastModifiedBy>jzhs</cp:lastModifiedBy>
  <cp:lastPrinted>2019-10-26T00:06:04Z</cp:lastPrinted>
  <dcterms:created xsi:type="dcterms:W3CDTF">2015-02-28T14:11:32Z</dcterms:created>
  <dcterms:modified xsi:type="dcterms:W3CDTF">2019-11-01T07:29:12Z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2052-11.1.0.9175</vt:lpwstr>
  </property>
</Properties>
</file>