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4"/>
  </bookViews>
  <sheets>
    <sheet name="公共预算" sheetId="1" r:id="rId1"/>
    <sheet name="政府性基金预算" sheetId="2" r:id="rId2"/>
    <sheet name="社保基金" sheetId="3" r:id="rId3"/>
    <sheet name="部门预算" sheetId="4" r:id="rId4"/>
    <sheet name="三公经费" sheetId="5" r:id="rId5"/>
  </sheets>
  <definedNames>
    <definedName name="_xlnm.Print_Area" localSheetId="2">'社保基金'!$A$2:$O$20</definedName>
    <definedName name="_xlnm.Print_Titles" localSheetId="0">'公共预算'!$3:$4</definedName>
    <definedName name="_xlnm.Print_Titles" localSheetId="1">'政府性基金预算'!$3:$4</definedName>
  </definedNames>
  <calcPr fullCalcOnLoad="1"/>
</workbook>
</file>

<file path=xl/sharedStrings.xml><?xml version="1.0" encoding="utf-8"?>
<sst xmlns="http://schemas.openxmlformats.org/spreadsheetml/2006/main" count="534" uniqueCount="332">
  <si>
    <t>2016年公共财政预算收支情况表（草案）</t>
  </si>
  <si>
    <r>
      <t xml:space="preserve"> </t>
    </r>
    <r>
      <rPr>
        <sz val="11"/>
        <color theme="1"/>
        <rFont val="Calibri"/>
        <family val="0"/>
      </rPr>
      <t xml:space="preserve">                                 </t>
    </r>
    <r>
      <rPr>
        <sz val="11"/>
        <color indexed="8"/>
        <rFont val="宋体"/>
        <family val="0"/>
      </rPr>
      <t>单位：万元</t>
    </r>
  </si>
  <si>
    <t>收     入</t>
  </si>
  <si>
    <t>支     出</t>
  </si>
  <si>
    <t>项目名称</t>
  </si>
  <si>
    <t>年  初
预算数</t>
  </si>
  <si>
    <t>调  整
预算数</t>
  </si>
  <si>
    <t>决算数</t>
  </si>
  <si>
    <t>完成率
（%）</t>
  </si>
  <si>
    <t>上年同期
完成</t>
  </si>
  <si>
    <t xml:space="preserve">与上年
同期±%
</t>
  </si>
  <si>
    <t>调 整
预算数</t>
  </si>
  <si>
    <t>1.增值税</t>
  </si>
  <si>
    <t>1、一般公共服务</t>
  </si>
  <si>
    <t>2.营业税</t>
  </si>
  <si>
    <t>2、国防</t>
  </si>
  <si>
    <t>3.企业所得税</t>
  </si>
  <si>
    <t>3、公共安全</t>
  </si>
  <si>
    <t>4.个人所得税</t>
  </si>
  <si>
    <t>4、教育</t>
  </si>
  <si>
    <t>5.资源税</t>
  </si>
  <si>
    <t>5、科学技术</t>
  </si>
  <si>
    <t>6.城市维护建设税</t>
  </si>
  <si>
    <t>6、文化体育与传媒</t>
  </si>
  <si>
    <t>7.房产税</t>
  </si>
  <si>
    <t>7、社会保障和就业</t>
  </si>
  <si>
    <t>8.印花税</t>
  </si>
  <si>
    <t>8、医疗卫生</t>
  </si>
  <si>
    <t>9.城镇土地使用税</t>
  </si>
  <si>
    <t>9、节能环保</t>
  </si>
  <si>
    <t>10.土地增值税</t>
  </si>
  <si>
    <t>10、城乡社区事务</t>
  </si>
  <si>
    <t>11.车船税</t>
  </si>
  <si>
    <t>11、农林水事务</t>
  </si>
  <si>
    <t>12.耕地占用税</t>
  </si>
  <si>
    <t>12、交通运输</t>
  </si>
  <si>
    <t>13.契税</t>
  </si>
  <si>
    <t>13、资源勘探电力信息等事务</t>
  </si>
  <si>
    <t>14.烟叶税</t>
  </si>
  <si>
    <t>14、商业服务业等事务</t>
  </si>
  <si>
    <t>15.专项收入</t>
  </si>
  <si>
    <t>15、金融支出</t>
  </si>
  <si>
    <t xml:space="preserve">   其中：教育附加</t>
  </si>
  <si>
    <t>16、国土资源气象等事务</t>
  </si>
  <si>
    <t>16.行政事业性收费收入</t>
  </si>
  <si>
    <t>17、住房保障支出</t>
  </si>
  <si>
    <t>17.罚没收入</t>
  </si>
  <si>
    <t>18、粮油物资储备事务</t>
  </si>
  <si>
    <t>18.国有资源(资产)有偿使用收入</t>
  </si>
  <si>
    <t>19、机动金</t>
  </si>
  <si>
    <t>19.其他收入</t>
  </si>
  <si>
    <t>20、预备费</t>
  </si>
  <si>
    <t>21、国债还本付息支出</t>
  </si>
  <si>
    <t>22、其他支出</t>
  </si>
  <si>
    <t>一、地方一般公共预算收入合计</t>
  </si>
  <si>
    <t>一、地方一般公共预算支出合计</t>
  </si>
  <si>
    <t>二、上级补助收入</t>
  </si>
  <si>
    <t>二、上解支出</t>
  </si>
  <si>
    <t>1、税收返还收入</t>
  </si>
  <si>
    <t>2、一般转移性补助收入</t>
  </si>
  <si>
    <t>3、专项转移性补助收入</t>
  </si>
  <si>
    <t>三、债务转贷收入</t>
  </si>
  <si>
    <r>
      <rPr>
        <b/>
        <sz val="11"/>
        <rFont val="宋体"/>
        <family val="0"/>
      </rPr>
      <t>三、债务还本支出</t>
    </r>
    <r>
      <rPr>
        <sz val="11"/>
        <rFont val="宋体"/>
        <family val="0"/>
      </rPr>
      <t xml:space="preserve">
</t>
    </r>
    <r>
      <rPr>
        <sz val="9"/>
        <rFont val="宋体"/>
        <family val="0"/>
      </rPr>
      <t>（转贷地方政府债券还本）</t>
    </r>
  </si>
  <si>
    <t>四、预计新增财力</t>
  </si>
  <si>
    <t>四、增设预算周转金</t>
  </si>
  <si>
    <t>五、上年结余</t>
  </si>
  <si>
    <t>六、调入资金</t>
  </si>
  <si>
    <t>公共财政预算
支出总计</t>
  </si>
  <si>
    <t>公共财政预算
收入总计</t>
  </si>
  <si>
    <t>年终滚存结余</t>
  </si>
  <si>
    <t>2016年靖州县政府性基金决算收支情况表（草案）</t>
  </si>
  <si>
    <t xml:space="preserve">          单位：万元</t>
  </si>
  <si>
    <t>收       入</t>
  </si>
  <si>
    <t>支       出</t>
  </si>
  <si>
    <t>1、散装水泥专项资金收入</t>
  </si>
  <si>
    <t>1、教育支出</t>
  </si>
  <si>
    <t>2、新型墙体材料专项基金收入</t>
  </si>
  <si>
    <t>2、文化体育与传媒支出</t>
  </si>
  <si>
    <t>3、地方教育附加收入</t>
  </si>
  <si>
    <t>3、社会保障和就业支出</t>
  </si>
  <si>
    <t>4、育林基金收入</t>
  </si>
  <si>
    <t>4、城乡社区支出</t>
  </si>
  <si>
    <t>5、森林植被恢复费</t>
  </si>
  <si>
    <t>5、农林水支出</t>
  </si>
  <si>
    <t>6、地方水利建设基金收入</t>
  </si>
  <si>
    <t>6、资源勘探电力信息等支出</t>
  </si>
  <si>
    <t>7、残疾人就业保障金收入</t>
  </si>
  <si>
    <t>7、其他支出</t>
  </si>
  <si>
    <t>8、国有土地收益基金收入</t>
  </si>
  <si>
    <t>9、农业土地开发资金收入</t>
  </si>
  <si>
    <t>10、国有土地使用权出让收入</t>
  </si>
  <si>
    <t>11、城市基础设施配套收入</t>
  </si>
  <si>
    <t>12、城市公用事业附加收入</t>
  </si>
  <si>
    <t>13、污水处理费</t>
  </si>
  <si>
    <t>14、水土保持补偿费收入</t>
  </si>
  <si>
    <t>15、其他政府性基金收入</t>
  </si>
  <si>
    <t>一、本级收入合计</t>
  </si>
  <si>
    <t>一、本级支出合计</t>
  </si>
  <si>
    <t>二、政府性基金上级补助收入</t>
  </si>
  <si>
    <t>二、政府性基金上解支出</t>
  </si>
  <si>
    <t>1.国家电影事业发展专项资金</t>
  </si>
  <si>
    <t>三、调出资金</t>
  </si>
  <si>
    <t>2.地方水利建设基金</t>
  </si>
  <si>
    <t>四、地方政府专项债务还本支出</t>
  </si>
  <si>
    <t>3.移民后扶基金</t>
  </si>
  <si>
    <t>4.基本农田建设和保护</t>
  </si>
  <si>
    <t>5.彩票公益金</t>
  </si>
  <si>
    <t>6、其他政府性基金补助收入</t>
  </si>
  <si>
    <r>
      <rPr>
        <b/>
        <sz val="11"/>
        <rFont val="宋体"/>
        <family val="0"/>
      </rPr>
      <t>三、地方政府专项债务转贷收入</t>
    </r>
    <r>
      <rPr>
        <sz val="11"/>
        <rFont val="宋体"/>
        <family val="0"/>
      </rPr>
      <t xml:space="preserve">
</t>
    </r>
    <r>
      <rPr>
        <sz val="8"/>
        <rFont val="宋体"/>
        <family val="0"/>
      </rPr>
      <t>（置换专项转贷债券收入）</t>
    </r>
  </si>
  <si>
    <t>四、上年结余收入</t>
  </si>
  <si>
    <t>五、调入资金</t>
  </si>
  <si>
    <t>支出总计</t>
  </si>
  <si>
    <t>收入总计</t>
  </si>
  <si>
    <t>年终滚存
结   余</t>
  </si>
  <si>
    <t>2016年社会保险基金决算收支情况表（草案）</t>
  </si>
  <si>
    <t>单位：万元</t>
  </si>
  <si>
    <t>2016年预算</t>
  </si>
  <si>
    <t>2016年决算</t>
  </si>
  <si>
    <t>项        目</t>
  </si>
  <si>
    <t>合  计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</si>
  <si>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</si>
  <si>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</si>
  <si>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</si>
  <si>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</si>
  <si>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失业保险基金</t>
  </si>
  <si>
    <t>生育保险基金</t>
  </si>
  <si>
    <t>合 计</t>
  </si>
  <si>
    <t>城乡居民基本养
老保险基金</t>
  </si>
  <si>
    <t>城镇职基本医疗保险基金</t>
  </si>
  <si>
    <t>居民基本医
疗保险基金</t>
  </si>
  <si>
    <t>一、收入</t>
  </si>
  <si>
    <t>其中： 1、保险费收入</t>
  </si>
  <si>
    <t xml:space="preserve">   2、投资收益</t>
  </si>
  <si>
    <t xml:space="preserve">   3、财政补贴收入</t>
  </si>
  <si>
    <t xml:space="preserve">   4、其他收入</t>
  </si>
  <si>
    <t xml:space="preserve">   5、转移收入</t>
  </si>
  <si>
    <t>二、支出</t>
  </si>
  <si>
    <t>其中： 1、社会保险待遇支出</t>
  </si>
  <si>
    <t xml:space="preserve">   2、其他支出</t>
  </si>
  <si>
    <t xml:space="preserve">   3、转移支出</t>
  </si>
  <si>
    <t xml:space="preserve">   4、大病保险</t>
  </si>
  <si>
    <t xml:space="preserve">   5、上解支出</t>
  </si>
  <si>
    <t>三、本年收支结余</t>
  </si>
  <si>
    <t>四、上年结余</t>
  </si>
  <si>
    <t>五、年末滚存结余</t>
  </si>
  <si>
    <t>收入支出决算总表（草案）</t>
  </si>
  <si>
    <t>编制单位：湖南省怀化市靖州苗族侗族自治县2016年度部门决算汇总</t>
  </si>
  <si>
    <t>2016年度</t>
  </si>
  <si>
    <t/>
  </si>
  <si>
    <t>支      出</t>
  </si>
  <si>
    <t>项目</t>
  </si>
  <si>
    <t>行次</t>
  </si>
  <si>
    <t>年初预算数</t>
  </si>
  <si>
    <t>完成率%</t>
  </si>
  <si>
    <t>项目(按功能分类)</t>
  </si>
  <si>
    <t>项目(按支出性质和经济分类)</t>
  </si>
  <si>
    <t>栏次</t>
  </si>
  <si>
    <t>1</t>
  </si>
  <si>
    <t>4</t>
  </si>
  <si>
    <t>7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</si>
  <si>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</si>
  <si>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</si>
  <si>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</si>
  <si>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</si>
  <si>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</si>
  <si>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</si>
  <si>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2</t>
  </si>
  <si>
    <t>二、外交支出</t>
  </si>
  <si>
    <t>38</t>
  </si>
  <si>
    <t xml:space="preserve">    人员经费</t>
  </si>
  <si>
    <t>61</t>
  </si>
  <si>
    <t>3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</si>
  <si>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</si>
  <si>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</si>
  <si>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</si>
  <si>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</si>
  <si>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</si>
  <si>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</si>
  <si>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</si>
  <si>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</si>
  <si>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</si>
  <si>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</si>
  <si>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</si>
  <si>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</si>
  <si>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</si>
  <si>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</si>
  <si>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</si>
  <si>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</si>
  <si>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</si>
  <si>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</si>
  <si>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</si>
  <si>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</si>
  <si>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</si>
  <si>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</si>
  <si>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</si>
  <si>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</si>
  <si>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</si>
  <si>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</si>
  <si>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</si>
  <si>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</si>
  <si>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</si>
  <si>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</si>
  <si>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</si>
  <si>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</si>
  <si>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</si>
  <si>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</si>
  <si>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</si>
  <si>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</si>
  <si>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</si>
  <si>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</si>
  <si>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</si>
  <si>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</si>
  <si>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</si>
  <si>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</si>
  <si>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</si>
  <si>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</si>
  <si>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</si>
  <si>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</si>
  <si>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</si>
  <si>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</si>
  <si>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</si>
  <si>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</si>
  <si>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</si>
  <si>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</si>
  <si>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</si>
  <si>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</si>
  <si>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</si>
  <si>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</si>
  <si>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</si>
  <si>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</si>
  <si>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</si>
  <si>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</si>
  <si>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</si>
  <si>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</si>
  <si>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</si>
  <si>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</si>
  <si>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</si>
  <si>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</si>
  <si>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</si>
  <si>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</si>
  <si>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</si>
  <si>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</si>
  <si>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</si>
  <si>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</si>
  <si>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</si>
  <si>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</si>
  <si>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</si>
  <si>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</si>
  <si>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</si>
  <si>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</si>
  <si>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</si>
  <si>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</si>
  <si>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</si>
  <si>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</si>
  <si>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</si>
  <si>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</si>
  <si>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</si>
  <si>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</si>
  <si>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</si>
  <si>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</si>
  <si>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</si>
  <si>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</si>
  <si>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</si>
  <si>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</si>
  <si>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</si>
  <si>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</si>
  <si>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</si>
  <si>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</si>
  <si>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</si>
  <si>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</si>
  <si>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</si>
  <si>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</si>
  <si>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</si>
  <si>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</si>
  <si>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</si>
  <si>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</si>
  <si>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</si>
  <si>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</si>
  <si>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</si>
  <si>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</si>
  <si>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</si>
  <si>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</si>
  <si>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</si>
  <si>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</si>
  <si>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</si>
  <si>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</si>
  <si>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</si>
  <si>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</si>
  <si>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</si>
  <si>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</si>
  <si>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</si>
  <si>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</si>
  <si>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</si>
  <si>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</si>
  <si>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</si>
  <si>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</si>
  <si>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</si>
  <si>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</si>
  <si>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</si>
  <si>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</si>
  <si>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</si>
  <si>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</si>
  <si>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</si>
  <si>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</si>
  <si>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</si>
  <si>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</si>
  <si>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</si>
  <si>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</si>
  <si>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</si>
  <si>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</si>
  <si>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</si>
  <si>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</si>
  <si>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</si>
  <si>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</si>
  <si>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</si>
  <si>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</si>
  <si>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</si>
  <si>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</si>
  <si>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</si>
  <si>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</si>
  <si>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</si>
  <si>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</si>
  <si>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</si>
  <si>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</si>
  <si>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</si>
  <si>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2016年三公经费决算财政拨款情况统计表</t>
  </si>
  <si>
    <t>本年决算数</t>
  </si>
  <si>
    <t>合计</t>
  </si>
  <si>
    <t>1.因公出国（境）费用</t>
  </si>
  <si>
    <t>2.公务接待费用</t>
  </si>
  <si>
    <t>3.公务用车费用（运行维护费）</t>
  </si>
  <si>
    <t>公务用车保有量385辆，国内公务接待批次13229次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</si>
</sst>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宋体"/>
      <family val="0"/>
    </font>
    <font>
      <sz val="10"/>
      <name val="宋体"/>
      <family val="0"/>
    </font>
    <font>
      <sz val="12"/>
      <color indexed="8"/>
      <name val="Arial Narrow"/>
      <family val="2"/>
    </font>
    <font>
      <sz val="12"/>
      <color indexed="8"/>
      <name val="楷体"/>
      <family val="3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2"/>
      <name val="楷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4"/>
      <color indexed="8"/>
      <name val="黑体"/>
      <family val="3"/>
    </font>
    <font>
      <sz val="11"/>
      <color indexed="8"/>
      <name val="楷体"/>
      <family val="3"/>
    </font>
    <font>
      <sz val="12"/>
      <color indexed="8"/>
      <name val="黑体"/>
      <family val="3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6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3" fontId="6" fillId="0" borderId="14" xfId="0" applyNumberFormat="1" applyFont="1" applyFill="1" applyBorder="1" applyAlignment="1">
      <alignment horizontal="right" vertical="center" shrinkToFit="1"/>
    </xf>
    <xf numFmtId="176" fontId="6" fillId="0" borderId="14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7" fillId="0" borderId="14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176" fontId="6" fillId="0" borderId="16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6" xfId="0" applyFont="1" applyFill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 shrinkToFit="1"/>
    </xf>
    <xf numFmtId="176" fontId="0" fillId="0" borderId="23" xfId="0" applyNumberFormat="1" applyFill="1" applyBorder="1" applyAlignment="1">
      <alignment/>
    </xf>
    <xf numFmtId="176" fontId="6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10" xfId="0" applyNumberFormat="1" applyFont="1" applyFill="1" applyBorder="1" applyAlignment="1" applyProtection="1">
      <alignment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24" xfId="0" applyNumberFormat="1" applyFont="1" applyFill="1" applyBorder="1" applyAlignment="1" applyProtection="1">
      <alignment horizontal="left" vertical="center"/>
      <protection/>
    </xf>
    <xf numFmtId="177" fontId="4" fillId="0" borderId="24" xfId="0" applyNumberFormat="1" applyFont="1" applyFill="1" applyBorder="1" applyAlignment="1" applyProtection="1">
      <alignment horizontal="right" vertical="center"/>
      <protection/>
    </xf>
    <xf numFmtId="177" fontId="6" fillId="0" borderId="24" xfId="0" applyNumberFormat="1" applyFont="1" applyFill="1" applyBorder="1" applyAlignment="1" applyProtection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horizontal="right" vertical="center"/>
      <protection/>
    </xf>
    <xf numFmtId="177" fontId="6" fillId="0" borderId="26" xfId="0" applyNumberFormat="1" applyFont="1" applyFill="1" applyBorder="1" applyAlignment="1" applyProtection="1">
      <alignment horizontal="right" vertical="center"/>
      <protection/>
    </xf>
    <xf numFmtId="0" fontId="6" fillId="33" borderId="27" xfId="0" applyNumberFormat="1" applyFont="1" applyFill="1" applyBorder="1" applyAlignment="1" applyProtection="1">
      <alignment vertical="center"/>
      <protection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>
      <alignment horizontal="right" vertical="center"/>
      <protection/>
    </xf>
    <xf numFmtId="177" fontId="16" fillId="0" borderId="28" xfId="0" applyNumberFormat="1" applyFont="1" applyFill="1" applyBorder="1" applyAlignment="1" applyProtection="1">
      <alignment horizontal="right" vertical="center"/>
      <protection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177" fontId="16" fillId="0" borderId="27" xfId="0" applyNumberFormat="1" applyFont="1" applyFill="1" applyBorder="1" applyAlignment="1" applyProtection="1">
      <alignment horizontal="right" vertical="center"/>
      <protection/>
    </xf>
    <xf numFmtId="177" fontId="16" fillId="0" borderId="29" xfId="0" applyNumberFormat="1" applyFont="1" applyFill="1" applyBorder="1" applyAlignment="1" applyProtection="1">
      <alignment horizontal="right" vertical="center"/>
      <protection/>
    </xf>
    <xf numFmtId="177" fontId="17" fillId="0" borderId="27" xfId="0" applyNumberFormat="1" applyFont="1" applyFill="1" applyBorder="1" applyAlignment="1" applyProtection="1">
      <alignment horizontal="right" vertical="center"/>
      <protection/>
    </xf>
    <xf numFmtId="177" fontId="16" fillId="0" borderId="30" xfId="0" applyNumberFormat="1" applyFont="1" applyFill="1" applyBorder="1" applyAlignment="1" applyProtection="1">
      <alignment horizontal="right" vertical="center"/>
      <protection/>
    </xf>
    <xf numFmtId="0" fontId="4" fillId="33" borderId="27" xfId="0" applyNumberFormat="1" applyFont="1" applyFill="1" applyBorder="1" applyAlignment="1" applyProtection="1">
      <alignment horizontal="left" vertical="center"/>
      <protection/>
    </xf>
    <xf numFmtId="177" fontId="6" fillId="0" borderId="28" xfId="0" applyNumberFormat="1" applyFont="1" applyFill="1" applyBorder="1" applyAlignment="1" applyProtection="1">
      <alignment horizontal="right" vertical="center"/>
      <protection/>
    </xf>
    <xf numFmtId="0" fontId="6" fillId="33" borderId="27" xfId="0" applyNumberFormat="1" applyFont="1" applyFill="1" applyBorder="1" applyAlignment="1" applyProtection="1">
      <alignment horizontal="left" vertical="center"/>
      <protection/>
    </xf>
    <xf numFmtId="177" fontId="6" fillId="0" borderId="29" xfId="0" applyNumberFormat="1" applyFont="1" applyFill="1" applyBorder="1" applyAlignment="1" applyProtection="1">
      <alignment horizontal="right" vertical="center"/>
      <protection/>
    </xf>
    <xf numFmtId="177" fontId="16" fillId="0" borderId="31" xfId="0" applyNumberFormat="1" applyFont="1" applyFill="1" applyBorder="1" applyAlignment="1" applyProtection="1">
      <alignment horizontal="right" vertical="center"/>
      <protection/>
    </xf>
    <xf numFmtId="0" fontId="6" fillId="33" borderId="24" xfId="0" applyNumberFormat="1" applyFont="1" applyFill="1" applyBorder="1" applyAlignment="1" applyProtection="1">
      <alignment vertical="center"/>
      <protection/>
    </xf>
    <xf numFmtId="0" fontId="4" fillId="33" borderId="2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24" xfId="0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Fill="1" applyBorder="1" applyAlignment="1" applyProtection="1">
      <alignment horizontal="right" vertical="center"/>
      <protection/>
    </xf>
    <xf numFmtId="3" fontId="18" fillId="0" borderId="27" xfId="0" applyNumberFormat="1" applyFont="1" applyFill="1" applyBorder="1" applyAlignment="1" applyProtection="1">
      <alignment horizontal="right" vertical="center"/>
      <protection/>
    </xf>
    <xf numFmtId="177" fontId="1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left" vertical="center" wrapText="1"/>
    </xf>
    <xf numFmtId="177" fontId="25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vertical="center" wrapText="1"/>
    </xf>
    <xf numFmtId="176" fontId="25" fillId="33" borderId="33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vertical="center" wrapText="1"/>
    </xf>
    <xf numFmtId="176" fontId="19" fillId="0" borderId="33" xfId="0" applyNumberFormat="1" applyFont="1" applyFill="1" applyBorder="1" applyAlignment="1">
      <alignment vertical="center" wrapText="1"/>
    </xf>
    <xf numFmtId="177" fontId="25" fillId="0" borderId="10" xfId="0" applyNumberFormat="1" applyFont="1" applyFill="1" applyBorder="1" applyAlignment="1">
      <alignment vertical="center" wrapText="1"/>
    </xf>
    <xf numFmtId="178" fontId="25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center" wrapText="1"/>
    </xf>
    <xf numFmtId="176" fontId="20" fillId="0" borderId="10" xfId="0" applyNumberFormat="1" applyFont="1" applyFill="1" applyBorder="1" applyAlignment="1">
      <alignment vertical="center" wrapText="1"/>
    </xf>
    <xf numFmtId="176" fontId="20" fillId="0" borderId="0" xfId="0" applyNumberFormat="1" applyFont="1" applyFill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 applyProtection="1">
      <alignment vertical="center" wrapText="1"/>
      <protection/>
    </xf>
    <xf numFmtId="177" fontId="1" fillId="33" borderId="10" xfId="0" applyNumberFormat="1" applyFont="1" applyFill="1" applyBorder="1" applyAlignment="1" applyProtection="1">
      <alignment vertical="center" wrapText="1"/>
      <protection/>
    </xf>
    <xf numFmtId="177" fontId="25" fillId="33" borderId="10" xfId="0" applyNumberFormat="1" applyFont="1" applyFill="1" applyBorder="1" applyAlignment="1" applyProtection="1">
      <alignment vertical="center" wrapText="1"/>
      <protection/>
    </xf>
    <xf numFmtId="177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25">
      <selection activeCell="H7" sqref="H7"/>
    </sheetView>
  </sheetViews>
  <sheetFormatPr defaultColWidth="9.00390625" defaultRowHeight="15"/>
  <cols>
    <col min="1" max="1" width="16.140625" style="0" customWidth="1"/>
    <col min="2" max="2" width="10.7109375" style="0" customWidth="1"/>
    <col min="3" max="4" width="10.140625" style="0" customWidth="1"/>
    <col min="5" max="5" width="10.7109375" style="0" customWidth="1"/>
    <col min="6" max="6" width="10.00390625" style="0" customWidth="1"/>
    <col min="7" max="7" width="9.7109375" style="0" customWidth="1"/>
    <col min="8" max="8" width="21.28125" style="0" customWidth="1"/>
    <col min="9" max="9" width="11.00390625" style="0" customWidth="1"/>
    <col min="10" max="10" width="10.421875" style="0" bestFit="1" customWidth="1"/>
    <col min="11" max="11" width="9.8515625" style="0" customWidth="1"/>
    <col min="12" max="12" width="10.00390625" style="0" customWidth="1"/>
    <col min="13" max="13" width="10.140625" style="0" customWidth="1"/>
  </cols>
  <sheetData>
    <row r="1" spans="1:14" ht="29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4.25">
      <c r="A2" s="152"/>
      <c r="B2" s="152"/>
      <c r="C2" s="153"/>
      <c r="J2" s="177" t="s">
        <v>1</v>
      </c>
      <c r="K2" s="177"/>
      <c r="L2" s="177"/>
      <c r="M2" s="177"/>
      <c r="N2" s="177"/>
    </row>
    <row r="3" spans="1:14" s="149" customFormat="1" ht="21" customHeight="1">
      <c r="A3" s="154" t="s">
        <v>2</v>
      </c>
      <c r="B3" s="155"/>
      <c r="C3" s="155"/>
      <c r="D3" s="155"/>
      <c r="E3" s="155"/>
      <c r="F3" s="155"/>
      <c r="G3" s="156"/>
      <c r="H3" s="157" t="s">
        <v>3</v>
      </c>
      <c r="I3" s="157"/>
      <c r="J3" s="157"/>
      <c r="K3" s="157"/>
      <c r="L3" s="157"/>
      <c r="M3" s="157"/>
      <c r="N3" s="157"/>
    </row>
    <row r="4" spans="1:14" s="150" customFormat="1" ht="40.5">
      <c r="A4" s="158" t="s">
        <v>4</v>
      </c>
      <c r="B4" s="119" t="s">
        <v>5</v>
      </c>
      <c r="C4" s="119" t="s">
        <v>6</v>
      </c>
      <c r="D4" s="158" t="s">
        <v>7</v>
      </c>
      <c r="E4" s="159" t="s">
        <v>8</v>
      </c>
      <c r="F4" s="119" t="s">
        <v>9</v>
      </c>
      <c r="G4" s="119" t="s">
        <v>10</v>
      </c>
      <c r="H4" s="158" t="s">
        <v>4</v>
      </c>
      <c r="I4" s="119" t="s">
        <v>5</v>
      </c>
      <c r="J4" s="159" t="s">
        <v>11</v>
      </c>
      <c r="K4" s="158" t="s">
        <v>7</v>
      </c>
      <c r="L4" s="159" t="s">
        <v>8</v>
      </c>
      <c r="M4" s="119" t="s">
        <v>9</v>
      </c>
      <c r="N4" s="119" t="s">
        <v>10</v>
      </c>
    </row>
    <row r="5" spans="1:14" ht="27.75" customHeight="1">
      <c r="A5" s="160" t="s">
        <v>12</v>
      </c>
      <c r="B5" s="161">
        <v>2475</v>
      </c>
      <c r="C5" s="161">
        <v>5082</v>
      </c>
      <c r="D5" s="162">
        <v>5000</v>
      </c>
      <c r="E5" s="163">
        <f>D5/C5*100</f>
        <v>98.38646202282565</v>
      </c>
      <c r="F5" s="161">
        <v>1934</v>
      </c>
      <c r="G5" s="163">
        <f>(D5-F5)/F5*100</f>
        <v>158.53154084798345</v>
      </c>
      <c r="H5" s="160" t="s">
        <v>13</v>
      </c>
      <c r="I5" s="161">
        <v>19108</v>
      </c>
      <c r="J5" s="161">
        <v>20283</v>
      </c>
      <c r="K5" s="161">
        <v>24370</v>
      </c>
      <c r="L5" s="178">
        <f>K5/J5*100</f>
        <v>120.14987920918996</v>
      </c>
      <c r="M5" s="179">
        <v>21215</v>
      </c>
      <c r="N5" s="180">
        <f>(K5-M5)/M5*100</f>
        <v>14.87155314635871</v>
      </c>
    </row>
    <row r="6" spans="1:14" ht="27.75" customHeight="1">
      <c r="A6" s="160" t="s">
        <v>14</v>
      </c>
      <c r="B6" s="161">
        <v>5940.000000000001</v>
      </c>
      <c r="C6" s="161">
        <v>3333.000000000001</v>
      </c>
      <c r="D6" s="162">
        <v>3440</v>
      </c>
      <c r="E6" s="163">
        <f aca="true" t="shared" si="0" ref="E6:E36">D6/C6*100</f>
        <v>103.2103210321032</v>
      </c>
      <c r="F6" s="161">
        <v>5292</v>
      </c>
      <c r="G6" s="163">
        <f aca="true" t="shared" si="1" ref="G6:G36">(D6-F6)/F6*100</f>
        <v>-34.99622071050643</v>
      </c>
      <c r="H6" s="160" t="s">
        <v>15</v>
      </c>
      <c r="I6" s="161">
        <v>240</v>
      </c>
      <c r="J6" s="161">
        <v>340</v>
      </c>
      <c r="K6" s="161">
        <v>391</v>
      </c>
      <c r="L6" s="178">
        <f aca="true" t="shared" si="2" ref="L6:L35">K6/J6*100</f>
        <v>114.99999999999999</v>
      </c>
      <c r="M6" s="179">
        <v>523</v>
      </c>
      <c r="N6" s="180">
        <f aca="true" t="shared" si="3" ref="N6:N36">(K6-M6)/M6*100</f>
        <v>-25.239005736137663</v>
      </c>
    </row>
    <row r="7" spans="1:14" ht="27.75" customHeight="1">
      <c r="A7" s="160" t="s">
        <v>16</v>
      </c>
      <c r="B7" s="161">
        <v>1075</v>
      </c>
      <c r="C7" s="161">
        <v>1075</v>
      </c>
      <c r="D7" s="162">
        <v>1240</v>
      </c>
      <c r="E7" s="163">
        <f t="shared" si="0"/>
        <v>115.34883720930233</v>
      </c>
      <c r="F7" s="161">
        <v>1281</v>
      </c>
      <c r="G7" s="163">
        <f t="shared" si="1"/>
        <v>-3.200624512099922</v>
      </c>
      <c r="H7" s="160" t="s">
        <v>17</v>
      </c>
      <c r="I7" s="161">
        <v>6368</v>
      </c>
      <c r="J7" s="161">
        <v>7368</v>
      </c>
      <c r="K7" s="161">
        <v>9630</v>
      </c>
      <c r="L7" s="178">
        <f t="shared" si="2"/>
        <v>130.70032573289902</v>
      </c>
      <c r="M7" s="179">
        <v>7036</v>
      </c>
      <c r="N7" s="180">
        <f t="shared" si="3"/>
        <v>36.86753837407618</v>
      </c>
    </row>
    <row r="8" spans="1:14" ht="27.75" customHeight="1">
      <c r="A8" s="160" t="s">
        <v>18</v>
      </c>
      <c r="B8" s="161">
        <v>450</v>
      </c>
      <c r="C8" s="161">
        <v>450</v>
      </c>
      <c r="D8" s="162">
        <v>468</v>
      </c>
      <c r="E8" s="163">
        <f t="shared" si="0"/>
        <v>104</v>
      </c>
      <c r="F8" s="161">
        <v>364</v>
      </c>
      <c r="G8" s="163">
        <f t="shared" si="1"/>
        <v>28.57142857142857</v>
      </c>
      <c r="H8" s="160" t="s">
        <v>19</v>
      </c>
      <c r="I8" s="161">
        <v>33300</v>
      </c>
      <c r="J8" s="161">
        <v>35931</v>
      </c>
      <c r="K8" s="161">
        <v>40822</v>
      </c>
      <c r="L8" s="178">
        <f t="shared" si="2"/>
        <v>113.61220116334086</v>
      </c>
      <c r="M8" s="179">
        <v>34158</v>
      </c>
      <c r="N8" s="180">
        <f t="shared" si="3"/>
        <v>19.50933895427133</v>
      </c>
    </row>
    <row r="9" spans="1:14" ht="27.75" customHeight="1">
      <c r="A9" s="160" t="s">
        <v>20</v>
      </c>
      <c r="B9" s="161">
        <v>250</v>
      </c>
      <c r="C9" s="161">
        <v>250</v>
      </c>
      <c r="D9" s="162">
        <v>143</v>
      </c>
      <c r="E9" s="163">
        <f t="shared" si="0"/>
        <v>57.199999999999996</v>
      </c>
      <c r="F9" s="161">
        <v>150</v>
      </c>
      <c r="G9" s="163">
        <f t="shared" si="1"/>
        <v>-4.666666666666667</v>
      </c>
      <c r="H9" s="160" t="s">
        <v>21</v>
      </c>
      <c r="I9" s="161">
        <v>1560</v>
      </c>
      <c r="J9" s="161">
        <v>1560</v>
      </c>
      <c r="K9" s="161">
        <v>1464</v>
      </c>
      <c r="L9" s="178">
        <f t="shared" si="2"/>
        <v>93.84615384615384</v>
      </c>
      <c r="M9" s="179">
        <v>1350</v>
      </c>
      <c r="N9" s="180">
        <f t="shared" si="3"/>
        <v>8.444444444444445</v>
      </c>
    </row>
    <row r="10" spans="1:14" ht="27.75" customHeight="1">
      <c r="A10" s="160" t="s">
        <v>22</v>
      </c>
      <c r="B10" s="161">
        <v>840</v>
      </c>
      <c r="C10" s="161">
        <v>840</v>
      </c>
      <c r="D10" s="162">
        <v>875</v>
      </c>
      <c r="E10" s="163">
        <f t="shared" si="0"/>
        <v>104.16666666666667</v>
      </c>
      <c r="F10" s="161">
        <v>723</v>
      </c>
      <c r="G10" s="163">
        <f t="shared" si="1"/>
        <v>21.023513139695712</v>
      </c>
      <c r="H10" s="160" t="s">
        <v>23</v>
      </c>
      <c r="I10" s="161">
        <v>4000</v>
      </c>
      <c r="J10" s="161">
        <v>4200</v>
      </c>
      <c r="K10" s="161">
        <v>4345</v>
      </c>
      <c r="L10" s="178">
        <f t="shared" si="2"/>
        <v>103.45238095238096</v>
      </c>
      <c r="M10" s="179">
        <v>4010</v>
      </c>
      <c r="N10" s="180">
        <f t="shared" si="3"/>
        <v>8.354114713216958</v>
      </c>
    </row>
    <row r="11" spans="1:14" ht="27.75" customHeight="1">
      <c r="A11" s="160" t="s">
        <v>24</v>
      </c>
      <c r="B11" s="161">
        <v>330</v>
      </c>
      <c r="C11" s="161">
        <v>330</v>
      </c>
      <c r="D11" s="162">
        <v>306</v>
      </c>
      <c r="E11" s="163">
        <f t="shared" si="0"/>
        <v>92.72727272727272</v>
      </c>
      <c r="F11" s="161">
        <v>368</v>
      </c>
      <c r="G11" s="163">
        <f t="shared" si="1"/>
        <v>-16.847826086956523</v>
      </c>
      <c r="H11" s="160" t="s">
        <v>25</v>
      </c>
      <c r="I11" s="161">
        <v>26915</v>
      </c>
      <c r="J11" s="161">
        <v>30915</v>
      </c>
      <c r="K11" s="161">
        <v>32234</v>
      </c>
      <c r="L11" s="178">
        <f t="shared" si="2"/>
        <v>104.2665372796377</v>
      </c>
      <c r="M11" s="179">
        <v>30154</v>
      </c>
      <c r="N11" s="180">
        <f t="shared" si="3"/>
        <v>6.897923990183724</v>
      </c>
    </row>
    <row r="12" spans="1:14" ht="27.75" customHeight="1">
      <c r="A12" s="160" t="s">
        <v>26</v>
      </c>
      <c r="B12" s="161">
        <v>190</v>
      </c>
      <c r="C12" s="161">
        <v>190</v>
      </c>
      <c r="D12" s="162">
        <v>142</v>
      </c>
      <c r="E12" s="163">
        <f t="shared" si="0"/>
        <v>74.73684210526315</v>
      </c>
      <c r="F12" s="161">
        <v>149</v>
      </c>
      <c r="G12" s="163">
        <f t="shared" si="1"/>
        <v>-4.697986577181208</v>
      </c>
      <c r="H12" s="160" t="s">
        <v>27</v>
      </c>
      <c r="I12" s="161">
        <v>16890</v>
      </c>
      <c r="J12" s="161">
        <v>17890</v>
      </c>
      <c r="K12" s="161">
        <v>18739</v>
      </c>
      <c r="L12" s="178">
        <f t="shared" si="2"/>
        <v>104.74566797093348</v>
      </c>
      <c r="M12" s="179">
        <v>17867</v>
      </c>
      <c r="N12" s="180">
        <f t="shared" si="3"/>
        <v>4.880505960709688</v>
      </c>
    </row>
    <row r="13" spans="1:14" ht="27.75" customHeight="1">
      <c r="A13" s="160" t="s">
        <v>28</v>
      </c>
      <c r="B13" s="161">
        <v>400</v>
      </c>
      <c r="C13" s="161">
        <v>400</v>
      </c>
      <c r="D13" s="162">
        <v>225</v>
      </c>
      <c r="E13" s="163">
        <f t="shared" si="0"/>
        <v>56.25</v>
      </c>
      <c r="F13" s="161">
        <v>359</v>
      </c>
      <c r="G13" s="163">
        <f t="shared" si="1"/>
        <v>-37.32590529247911</v>
      </c>
      <c r="H13" s="160" t="s">
        <v>29</v>
      </c>
      <c r="I13" s="161">
        <v>3378</v>
      </c>
      <c r="J13" s="161">
        <v>3678</v>
      </c>
      <c r="K13" s="161">
        <v>4107</v>
      </c>
      <c r="L13" s="178">
        <f t="shared" si="2"/>
        <v>111.66394779771616</v>
      </c>
      <c r="M13" s="179">
        <v>3683</v>
      </c>
      <c r="N13" s="180">
        <f t="shared" si="3"/>
        <v>11.512354059190876</v>
      </c>
    </row>
    <row r="14" spans="1:14" ht="27.75" customHeight="1">
      <c r="A14" s="160" t="s">
        <v>30</v>
      </c>
      <c r="B14" s="161">
        <v>1630</v>
      </c>
      <c r="C14" s="161">
        <v>1630</v>
      </c>
      <c r="D14" s="162">
        <v>1603</v>
      </c>
      <c r="E14" s="163">
        <f t="shared" si="0"/>
        <v>98.34355828220859</v>
      </c>
      <c r="F14" s="161">
        <v>2194</v>
      </c>
      <c r="G14" s="163">
        <f t="shared" si="1"/>
        <v>-26.93710118505014</v>
      </c>
      <c r="H14" s="160" t="s">
        <v>31</v>
      </c>
      <c r="I14" s="161">
        <v>3890</v>
      </c>
      <c r="J14" s="161">
        <v>4890</v>
      </c>
      <c r="K14" s="161">
        <v>3324</v>
      </c>
      <c r="L14" s="178">
        <f t="shared" si="2"/>
        <v>67.97546012269939</v>
      </c>
      <c r="M14" s="179">
        <v>3270</v>
      </c>
      <c r="N14" s="180">
        <f t="shared" si="3"/>
        <v>1.651376146788991</v>
      </c>
    </row>
    <row r="15" spans="1:14" ht="27.75" customHeight="1">
      <c r="A15" s="160" t="s">
        <v>32</v>
      </c>
      <c r="B15" s="161">
        <v>250</v>
      </c>
      <c r="C15" s="161">
        <v>250</v>
      </c>
      <c r="D15" s="162">
        <v>209</v>
      </c>
      <c r="E15" s="163">
        <f t="shared" si="0"/>
        <v>83.6</v>
      </c>
      <c r="F15" s="161">
        <v>196</v>
      </c>
      <c r="G15" s="163">
        <f t="shared" si="1"/>
        <v>6.63265306122449</v>
      </c>
      <c r="H15" s="160" t="s">
        <v>33</v>
      </c>
      <c r="I15" s="161">
        <v>25490</v>
      </c>
      <c r="J15" s="161">
        <v>33490</v>
      </c>
      <c r="K15" s="161">
        <v>37535</v>
      </c>
      <c r="L15" s="178">
        <f t="shared" si="2"/>
        <v>112.07823230815168</v>
      </c>
      <c r="M15" s="179">
        <v>34031</v>
      </c>
      <c r="N15" s="180">
        <f t="shared" si="3"/>
        <v>10.296494372777762</v>
      </c>
    </row>
    <row r="16" spans="1:14" ht="27.75" customHeight="1">
      <c r="A16" s="160" t="s">
        <v>34</v>
      </c>
      <c r="B16" s="161">
        <v>1530</v>
      </c>
      <c r="C16" s="161">
        <v>1530</v>
      </c>
      <c r="D16" s="162">
        <v>1159</v>
      </c>
      <c r="E16" s="163">
        <f t="shared" si="0"/>
        <v>75.7516339869281</v>
      </c>
      <c r="F16" s="161">
        <v>32</v>
      </c>
      <c r="G16" s="163">
        <f t="shared" si="1"/>
        <v>3521.875</v>
      </c>
      <c r="H16" s="160" t="s">
        <v>35</v>
      </c>
      <c r="I16" s="161">
        <v>5500</v>
      </c>
      <c r="J16" s="161">
        <v>7500</v>
      </c>
      <c r="K16" s="161">
        <v>10219</v>
      </c>
      <c r="L16" s="178">
        <f t="shared" si="2"/>
        <v>136.25333333333333</v>
      </c>
      <c r="M16" s="179">
        <v>7059</v>
      </c>
      <c r="N16" s="180">
        <f t="shared" si="3"/>
        <v>44.76554752797847</v>
      </c>
    </row>
    <row r="17" spans="1:14" ht="27.75" customHeight="1">
      <c r="A17" s="160" t="s">
        <v>36</v>
      </c>
      <c r="B17" s="161">
        <v>2892</v>
      </c>
      <c r="C17" s="161">
        <v>2892</v>
      </c>
      <c r="D17" s="162">
        <v>2290</v>
      </c>
      <c r="E17" s="163">
        <f t="shared" si="0"/>
        <v>79.18395573997233</v>
      </c>
      <c r="F17" s="161">
        <v>2291</v>
      </c>
      <c r="G17" s="163">
        <f t="shared" si="1"/>
        <v>-0.043649061545176775</v>
      </c>
      <c r="H17" s="160" t="s">
        <v>37</v>
      </c>
      <c r="I17" s="161">
        <v>810</v>
      </c>
      <c r="J17" s="161">
        <v>1210</v>
      </c>
      <c r="K17" s="161">
        <v>1630</v>
      </c>
      <c r="L17" s="178">
        <f t="shared" si="2"/>
        <v>134.71074380165288</v>
      </c>
      <c r="M17" s="179">
        <v>2603</v>
      </c>
      <c r="N17" s="180">
        <f t="shared" si="3"/>
        <v>-37.379946215904724</v>
      </c>
    </row>
    <row r="18" spans="1:14" ht="27.75" customHeight="1">
      <c r="A18" s="160" t="s">
        <v>38</v>
      </c>
      <c r="B18" s="161">
        <v>500</v>
      </c>
      <c r="C18" s="161">
        <v>500</v>
      </c>
      <c r="D18" s="162">
        <v>226</v>
      </c>
      <c r="E18" s="163">
        <f t="shared" si="0"/>
        <v>45.2</v>
      </c>
      <c r="F18" s="161">
        <v>164</v>
      </c>
      <c r="G18" s="163">
        <f t="shared" si="1"/>
        <v>37.80487804878049</v>
      </c>
      <c r="H18" s="160" t="s">
        <v>39</v>
      </c>
      <c r="I18" s="161">
        <v>1045</v>
      </c>
      <c r="J18" s="161">
        <v>2045</v>
      </c>
      <c r="K18" s="161">
        <v>3338</v>
      </c>
      <c r="L18" s="178">
        <f t="shared" si="2"/>
        <v>163.2273838630807</v>
      </c>
      <c r="M18" s="179">
        <v>1859</v>
      </c>
      <c r="N18" s="180">
        <f t="shared" si="3"/>
        <v>79.55890263582572</v>
      </c>
    </row>
    <row r="19" spans="1:14" ht="27.75" customHeight="1">
      <c r="A19" s="160" t="s">
        <v>40</v>
      </c>
      <c r="B19" s="161">
        <v>784</v>
      </c>
      <c r="C19" s="161">
        <v>1803</v>
      </c>
      <c r="D19" s="162">
        <v>2340</v>
      </c>
      <c r="E19" s="163">
        <f t="shared" si="0"/>
        <v>129.783693843594</v>
      </c>
      <c r="F19" s="161">
        <v>1723</v>
      </c>
      <c r="G19" s="163">
        <f t="shared" si="1"/>
        <v>35.80963435867673</v>
      </c>
      <c r="H19" s="160" t="s">
        <v>41</v>
      </c>
      <c r="I19" s="161">
        <v>15</v>
      </c>
      <c r="J19" s="161">
        <v>15</v>
      </c>
      <c r="K19" s="161">
        <v>117</v>
      </c>
      <c r="L19" s="178">
        <f t="shared" si="2"/>
        <v>780</v>
      </c>
      <c r="M19" s="179">
        <v>27</v>
      </c>
      <c r="N19" s="180">
        <f t="shared" si="3"/>
        <v>333.33333333333337</v>
      </c>
    </row>
    <row r="20" spans="1:14" ht="27.75" customHeight="1">
      <c r="A20" s="160" t="s">
        <v>42</v>
      </c>
      <c r="B20" s="161">
        <v>450</v>
      </c>
      <c r="C20" s="161">
        <v>750</v>
      </c>
      <c r="D20" s="162">
        <v>510</v>
      </c>
      <c r="E20" s="163">
        <f t="shared" si="0"/>
        <v>68</v>
      </c>
      <c r="F20" s="161">
        <v>513</v>
      </c>
      <c r="G20" s="163">
        <f t="shared" si="1"/>
        <v>-0.5847953216374269</v>
      </c>
      <c r="H20" s="160" t="s">
        <v>43</v>
      </c>
      <c r="I20" s="161">
        <v>950</v>
      </c>
      <c r="J20" s="161">
        <v>1950</v>
      </c>
      <c r="K20" s="161">
        <v>1245</v>
      </c>
      <c r="L20" s="178">
        <f t="shared" si="2"/>
        <v>63.84615384615384</v>
      </c>
      <c r="M20" s="179">
        <v>2629</v>
      </c>
      <c r="N20" s="180">
        <f t="shared" si="3"/>
        <v>-52.643590718904534</v>
      </c>
    </row>
    <row r="21" spans="1:14" ht="27.75" customHeight="1">
      <c r="A21" s="160" t="s">
        <v>44</v>
      </c>
      <c r="B21" s="161">
        <v>2118</v>
      </c>
      <c r="C21" s="161">
        <v>2118</v>
      </c>
      <c r="D21" s="162">
        <v>1324</v>
      </c>
      <c r="E21" s="163">
        <f t="shared" si="0"/>
        <v>62.51180358829084</v>
      </c>
      <c r="F21" s="161">
        <v>1887</v>
      </c>
      <c r="G21" s="163">
        <f t="shared" si="1"/>
        <v>-29.83571807101219</v>
      </c>
      <c r="H21" s="160" t="s">
        <v>45</v>
      </c>
      <c r="I21" s="161">
        <v>4000</v>
      </c>
      <c r="J21" s="161">
        <v>11655</v>
      </c>
      <c r="K21" s="161">
        <v>15034</v>
      </c>
      <c r="L21" s="178">
        <f t="shared" si="2"/>
        <v>128.991848991849</v>
      </c>
      <c r="M21" s="179">
        <v>9447</v>
      </c>
      <c r="N21" s="180">
        <f t="shared" si="3"/>
        <v>59.14046787339896</v>
      </c>
    </row>
    <row r="22" spans="1:14" ht="27.75" customHeight="1">
      <c r="A22" s="160" t="s">
        <v>46</v>
      </c>
      <c r="B22" s="161">
        <v>1137</v>
      </c>
      <c r="C22" s="161">
        <v>1137</v>
      </c>
      <c r="D22" s="162">
        <v>2024</v>
      </c>
      <c r="E22" s="163">
        <f t="shared" si="0"/>
        <v>178.0123131046614</v>
      </c>
      <c r="F22" s="161">
        <v>1042</v>
      </c>
      <c r="G22" s="163">
        <f t="shared" si="1"/>
        <v>94.24184261036469</v>
      </c>
      <c r="H22" s="160" t="s">
        <v>47</v>
      </c>
      <c r="I22" s="161">
        <v>577</v>
      </c>
      <c r="J22" s="161">
        <v>677</v>
      </c>
      <c r="K22" s="161">
        <v>217</v>
      </c>
      <c r="L22" s="178">
        <f t="shared" si="2"/>
        <v>32.05317577548006</v>
      </c>
      <c r="M22" s="179">
        <v>770</v>
      </c>
      <c r="N22" s="180">
        <f t="shared" si="3"/>
        <v>-71.81818181818181</v>
      </c>
    </row>
    <row r="23" spans="1:14" ht="27.75" customHeight="1">
      <c r="A23" s="160" t="s">
        <v>48</v>
      </c>
      <c r="B23" s="161">
        <v>643</v>
      </c>
      <c r="C23" s="161">
        <v>643</v>
      </c>
      <c r="D23" s="162">
        <v>2265</v>
      </c>
      <c r="E23" s="163">
        <f t="shared" si="0"/>
        <v>352.25505443234835</v>
      </c>
      <c r="F23" s="161">
        <v>1519</v>
      </c>
      <c r="G23" s="163">
        <f t="shared" si="1"/>
        <v>49.11125740618828</v>
      </c>
      <c r="H23" s="160" t="s">
        <v>49</v>
      </c>
      <c r="I23" s="161">
        <v>1500</v>
      </c>
      <c r="J23" s="161">
        <v>1500</v>
      </c>
      <c r="K23" s="161"/>
      <c r="L23" s="178">
        <f t="shared" si="2"/>
        <v>0</v>
      </c>
      <c r="M23" s="179"/>
      <c r="N23" s="180"/>
    </row>
    <row r="24" spans="1:14" ht="27.75" customHeight="1">
      <c r="A24" s="160" t="s">
        <v>50</v>
      </c>
      <c r="B24" s="161">
        <v>3428</v>
      </c>
      <c r="C24" s="161">
        <v>3428</v>
      </c>
      <c r="D24" s="162">
        <v>1130</v>
      </c>
      <c r="E24" s="163">
        <f t="shared" si="0"/>
        <v>32.963827304550755</v>
      </c>
      <c r="F24" s="161">
        <v>2075</v>
      </c>
      <c r="G24" s="163">
        <f t="shared" si="1"/>
        <v>-45.54216867469879</v>
      </c>
      <c r="H24" s="160" t="s">
        <v>51</v>
      </c>
      <c r="I24" s="161">
        <v>500</v>
      </c>
      <c r="J24" s="161">
        <v>500</v>
      </c>
      <c r="K24" s="161"/>
      <c r="L24" s="178">
        <f t="shared" si="2"/>
        <v>0</v>
      </c>
      <c r="M24" s="179"/>
      <c r="N24" s="180"/>
    </row>
    <row r="25" spans="1:14" ht="27.75" customHeight="1">
      <c r="A25" s="164"/>
      <c r="B25" s="164"/>
      <c r="C25" s="164"/>
      <c r="D25" s="162"/>
      <c r="E25" s="163"/>
      <c r="F25" s="161"/>
      <c r="G25" s="163"/>
      <c r="H25" s="160" t="s">
        <v>52</v>
      </c>
      <c r="I25" s="161">
        <v>270</v>
      </c>
      <c r="J25" s="161">
        <v>917</v>
      </c>
      <c r="K25" s="161">
        <v>918</v>
      </c>
      <c r="L25" s="178">
        <f t="shared" si="2"/>
        <v>100.10905125408942</v>
      </c>
      <c r="M25" s="179">
        <v>303</v>
      </c>
      <c r="N25" s="180">
        <f t="shared" si="3"/>
        <v>202.97029702970298</v>
      </c>
    </row>
    <row r="26" spans="1:14" ht="27.75" customHeight="1">
      <c r="A26" s="160"/>
      <c r="B26" s="160"/>
      <c r="C26" s="160"/>
      <c r="D26" s="162"/>
      <c r="E26" s="163"/>
      <c r="F26" s="161"/>
      <c r="G26" s="163"/>
      <c r="H26" s="160" t="s">
        <v>53</v>
      </c>
      <c r="I26" s="161">
        <v>179</v>
      </c>
      <c r="J26" s="161">
        <v>179</v>
      </c>
      <c r="K26" s="161">
        <v>35</v>
      </c>
      <c r="L26" s="178">
        <f t="shared" si="2"/>
        <v>19.553072625698324</v>
      </c>
      <c r="M26" s="179">
        <v>6</v>
      </c>
      <c r="N26" s="180">
        <f t="shared" si="3"/>
        <v>483.3333333333333</v>
      </c>
    </row>
    <row r="27" spans="1:14" ht="27.75" customHeight="1">
      <c r="A27" s="159" t="s">
        <v>54</v>
      </c>
      <c r="B27" s="161">
        <v>26862</v>
      </c>
      <c r="C27" s="161">
        <v>27881</v>
      </c>
      <c r="D27" s="162">
        <v>26409</v>
      </c>
      <c r="E27" s="163">
        <f t="shared" si="0"/>
        <v>94.72041892328109</v>
      </c>
      <c r="F27" s="161">
        <v>23745</v>
      </c>
      <c r="G27" s="163">
        <f t="shared" si="1"/>
        <v>11.219204042956411</v>
      </c>
      <c r="H27" s="165" t="s">
        <v>55</v>
      </c>
      <c r="I27" s="161">
        <f>SUM(I5:I26)</f>
        <v>156485</v>
      </c>
      <c r="J27" s="161">
        <f>SUM(J5:J26)</f>
        <v>188693</v>
      </c>
      <c r="K27" s="161">
        <f>SUM(K5:K26)</f>
        <v>209714</v>
      </c>
      <c r="L27" s="178">
        <f t="shared" si="2"/>
        <v>111.1403178708272</v>
      </c>
      <c r="M27" s="179">
        <v>182000</v>
      </c>
      <c r="N27" s="180">
        <f t="shared" si="3"/>
        <v>15.227472527472527</v>
      </c>
    </row>
    <row r="28" spans="1:14" ht="27.75" customHeight="1">
      <c r="A28" s="166" t="s">
        <v>56</v>
      </c>
      <c r="B28" s="162">
        <v>124030</v>
      </c>
      <c r="C28" s="162">
        <v>146303.6</v>
      </c>
      <c r="D28" s="162">
        <v>180442</v>
      </c>
      <c r="E28" s="163">
        <f t="shared" si="0"/>
        <v>123.33394393576098</v>
      </c>
      <c r="F28" s="161">
        <v>157174</v>
      </c>
      <c r="G28" s="163">
        <f t="shared" si="1"/>
        <v>14.803975212185222</v>
      </c>
      <c r="H28" s="166" t="s">
        <v>57</v>
      </c>
      <c r="I28" s="161">
        <v>1180</v>
      </c>
      <c r="J28" s="161">
        <v>1180</v>
      </c>
      <c r="K28" s="161">
        <v>1162</v>
      </c>
      <c r="L28" s="178">
        <f t="shared" si="2"/>
        <v>98.47457627118644</v>
      </c>
      <c r="M28" s="179">
        <v>1238</v>
      </c>
      <c r="N28" s="180">
        <f t="shared" si="3"/>
        <v>-6.138933764135703</v>
      </c>
    </row>
    <row r="29" spans="1:14" ht="27.75" customHeight="1">
      <c r="A29" s="167" t="s">
        <v>58</v>
      </c>
      <c r="B29" s="168">
        <v>3499</v>
      </c>
      <c r="C29" s="162">
        <v>3499</v>
      </c>
      <c r="D29" s="162">
        <v>4036</v>
      </c>
      <c r="E29" s="163">
        <f t="shared" si="0"/>
        <v>115.34724206916263</v>
      </c>
      <c r="F29" s="161">
        <v>3619</v>
      </c>
      <c r="G29" s="163">
        <f t="shared" si="1"/>
        <v>11.522520033158331</v>
      </c>
      <c r="H29" s="160"/>
      <c r="I29" s="161"/>
      <c r="J29" s="161"/>
      <c r="K29" s="161"/>
      <c r="L29" s="178"/>
      <c r="M29" s="179"/>
      <c r="N29" s="180"/>
    </row>
    <row r="30" spans="1:14" ht="27.75" customHeight="1">
      <c r="A30" s="169" t="s">
        <v>59</v>
      </c>
      <c r="B30" s="170">
        <v>54851</v>
      </c>
      <c r="C30" s="170">
        <v>85368</v>
      </c>
      <c r="D30" s="170">
        <v>99616</v>
      </c>
      <c r="E30" s="163">
        <f t="shared" si="0"/>
        <v>116.69009464904883</v>
      </c>
      <c r="F30" s="171">
        <v>88406</v>
      </c>
      <c r="G30" s="163">
        <f t="shared" si="1"/>
        <v>12.680134832477433</v>
      </c>
      <c r="H30" s="171"/>
      <c r="I30" s="171"/>
      <c r="J30" s="171"/>
      <c r="K30" s="171"/>
      <c r="L30" s="178"/>
      <c r="M30" s="179"/>
      <c r="N30" s="180"/>
    </row>
    <row r="31" spans="1:14" ht="27.75" customHeight="1">
      <c r="A31" s="169" t="s">
        <v>60</v>
      </c>
      <c r="B31" s="170">
        <v>65680</v>
      </c>
      <c r="C31" s="170">
        <v>57437</v>
      </c>
      <c r="D31" s="170">
        <v>76790</v>
      </c>
      <c r="E31" s="163">
        <f t="shared" si="0"/>
        <v>133.69430854675556</v>
      </c>
      <c r="F31" s="171">
        <v>65149</v>
      </c>
      <c r="G31" s="163">
        <f t="shared" si="1"/>
        <v>17.868271193725153</v>
      </c>
      <c r="H31" s="169"/>
      <c r="I31" s="181"/>
      <c r="J31" s="171"/>
      <c r="K31" s="171"/>
      <c r="L31" s="178"/>
      <c r="M31" s="179"/>
      <c r="N31" s="180"/>
    </row>
    <row r="32" spans="1:14" ht="27.75" customHeight="1">
      <c r="A32" s="172" t="s">
        <v>61</v>
      </c>
      <c r="B32" s="173">
        <v>3000</v>
      </c>
      <c r="C32" s="173">
        <v>8800</v>
      </c>
      <c r="D32" s="170">
        <v>36031</v>
      </c>
      <c r="E32" s="163">
        <f t="shared" si="0"/>
        <v>409.44318181818187</v>
      </c>
      <c r="F32" s="171">
        <v>19683</v>
      </c>
      <c r="G32" s="163">
        <f t="shared" si="1"/>
        <v>83.0564446476655</v>
      </c>
      <c r="H32" s="173" t="s">
        <v>62</v>
      </c>
      <c r="I32" s="182">
        <v>1700</v>
      </c>
      <c r="J32" s="183">
        <v>1700</v>
      </c>
      <c r="K32" s="183">
        <v>28931</v>
      </c>
      <c r="L32" s="178">
        <f t="shared" si="2"/>
        <v>1701.8235294117649</v>
      </c>
      <c r="M32" s="179">
        <v>17210</v>
      </c>
      <c r="N32" s="180">
        <f t="shared" si="3"/>
        <v>68.10575246949449</v>
      </c>
    </row>
    <row r="33" spans="1:14" ht="27.75" customHeight="1">
      <c r="A33" s="172" t="s">
        <v>63</v>
      </c>
      <c r="B33" s="173">
        <v>8153</v>
      </c>
      <c r="C33" s="173">
        <v>8153</v>
      </c>
      <c r="D33" s="170"/>
      <c r="E33" s="163"/>
      <c r="F33" s="171"/>
      <c r="G33" s="163"/>
      <c r="H33" s="174" t="s">
        <v>64</v>
      </c>
      <c r="I33" s="182"/>
      <c r="J33" s="183"/>
      <c r="K33" s="183"/>
      <c r="L33" s="178"/>
      <c r="M33" s="179"/>
      <c r="N33" s="180"/>
    </row>
    <row r="34" spans="1:14" ht="27.75" customHeight="1">
      <c r="A34" s="172" t="s">
        <v>65</v>
      </c>
      <c r="B34" s="173">
        <v>200</v>
      </c>
      <c r="C34" s="173">
        <v>435</v>
      </c>
      <c r="D34" s="170">
        <v>435</v>
      </c>
      <c r="E34" s="163">
        <f t="shared" si="0"/>
        <v>100</v>
      </c>
      <c r="F34" s="171">
        <v>272</v>
      </c>
      <c r="G34" s="163">
        <f t="shared" si="1"/>
        <v>59.92647058823529</v>
      </c>
      <c r="H34" s="159"/>
      <c r="I34" s="181"/>
      <c r="J34" s="171"/>
      <c r="K34" s="171"/>
      <c r="L34" s="178"/>
      <c r="M34" s="179"/>
      <c r="N34" s="180"/>
    </row>
    <row r="35" spans="1:14" ht="27.75" customHeight="1">
      <c r="A35" s="172" t="s">
        <v>66</v>
      </c>
      <c r="B35" s="173"/>
      <c r="C35" s="173"/>
      <c r="D35" s="170">
        <v>40</v>
      </c>
      <c r="E35" s="163"/>
      <c r="F35" s="171">
        <v>9</v>
      </c>
      <c r="G35" s="163">
        <f t="shared" si="1"/>
        <v>344.44444444444446</v>
      </c>
      <c r="H35" s="159" t="s">
        <v>67</v>
      </c>
      <c r="I35" s="175">
        <f>I33+I32+I28+I27</f>
        <v>159365</v>
      </c>
      <c r="J35" s="175">
        <f>J33+J32+J28+J27</f>
        <v>191573</v>
      </c>
      <c r="K35" s="175">
        <f>K33+K32+K28+K27</f>
        <v>239807</v>
      </c>
      <c r="L35" s="184">
        <f t="shared" si="2"/>
        <v>125.17786953276297</v>
      </c>
      <c r="M35" s="185">
        <f>M33+M32+M28+M27</f>
        <v>200448</v>
      </c>
      <c r="N35" s="186">
        <f t="shared" si="3"/>
        <v>19.635516443167305</v>
      </c>
    </row>
    <row r="36" spans="1:14" ht="27.75" customHeight="1">
      <c r="A36" s="159" t="s">
        <v>68</v>
      </c>
      <c r="B36" s="175">
        <f>B27+B28+B32+B33+B34+B35</f>
        <v>162245</v>
      </c>
      <c r="C36" s="175">
        <f>C27+C28+C32+C33+C34+C35</f>
        <v>191572.6</v>
      </c>
      <c r="D36" s="175">
        <v>243357</v>
      </c>
      <c r="E36" s="176">
        <f t="shared" si="0"/>
        <v>127.0312142759455</v>
      </c>
      <c r="F36" s="175">
        <v>200883</v>
      </c>
      <c r="G36" s="176">
        <f t="shared" si="1"/>
        <v>21.14365078179836</v>
      </c>
      <c r="H36" s="159" t="s">
        <v>69</v>
      </c>
      <c r="I36" s="159"/>
      <c r="J36" s="175"/>
      <c r="K36" s="171">
        <f>D36-K35</f>
        <v>3550</v>
      </c>
      <c r="L36" s="178"/>
      <c r="M36" s="179">
        <f>F36-M35</f>
        <v>435</v>
      </c>
      <c r="N36" s="180">
        <f t="shared" si="3"/>
        <v>716.0919540229885</v>
      </c>
    </row>
  </sheetData>
  <sheetProtection/>
  <mergeCells count="4">
    <mergeCell ref="A1:N1"/>
    <mergeCell ref="J2:N2"/>
    <mergeCell ref="A3:G3"/>
    <mergeCell ref="H3:N3"/>
  </mergeCells>
  <printOptions horizontalCentered="1"/>
  <pageMargins left="0.79" right="0.79" top="0.98" bottom="0.79" header="0.31" footer="0.31"/>
  <pageSetup firstPageNumber="11" useFirstPageNumber="1" horizontalDpi="600" verticalDpi="600" orientation="landscape" paperSize="9" scale="8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4" topLeftCell="B5" activePane="bottomRight" state="frozen"/>
      <selection pane="bottomRight" activeCell="H24" sqref="H24"/>
    </sheetView>
  </sheetViews>
  <sheetFormatPr defaultColWidth="15.140625" defaultRowHeight="15"/>
  <cols>
    <col min="1" max="1" width="17.7109375" style="110" customWidth="1"/>
    <col min="2" max="2" width="10.421875" style="110" customWidth="1"/>
    <col min="3" max="3" width="9.7109375" style="111" customWidth="1"/>
    <col min="4" max="4" width="9.140625" style="111" customWidth="1"/>
    <col min="5" max="5" width="9.00390625" style="111" customWidth="1"/>
    <col min="6" max="6" width="8.8515625" style="111" customWidth="1"/>
    <col min="7" max="7" width="10.140625" style="111" customWidth="1"/>
    <col min="8" max="8" width="14.7109375" style="110" customWidth="1"/>
    <col min="9" max="9" width="9.421875" style="110" customWidth="1"/>
    <col min="10" max="10" width="8.8515625" style="110" customWidth="1"/>
    <col min="11" max="12" width="9.00390625" style="110" customWidth="1"/>
    <col min="13" max="13" width="9.7109375" style="110" customWidth="1"/>
    <col min="14" max="14" width="9.7109375" style="112" customWidth="1"/>
    <col min="15" max="34" width="9.00390625" style="110" customWidth="1"/>
    <col min="35" max="226" width="9.00390625" style="110" hidden="1" customWidth="1"/>
    <col min="227" max="250" width="9.00390625" style="110" customWidth="1"/>
    <col min="251" max="251" width="39.140625" style="110" customWidth="1"/>
    <col min="252" max="252" width="13.140625" style="110" customWidth="1"/>
    <col min="253" max="253" width="15.140625" style="110" customWidth="1"/>
    <col min="254" max="254" width="39.140625" style="110" customWidth="1"/>
    <col min="255" max="255" width="9.00390625" style="110" hidden="1" customWidth="1"/>
    <col min="256" max="256" width="15.140625" style="110" customWidth="1"/>
  </cols>
  <sheetData>
    <row r="1" spans="1:14" ht="30.75" customHeight="1">
      <c r="A1" s="113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4.25">
      <c r="A2" s="114"/>
      <c r="B2" s="115"/>
      <c r="C2" s="115"/>
      <c r="D2" s="115"/>
      <c r="E2" s="115"/>
      <c r="F2" s="115"/>
      <c r="G2" s="115"/>
      <c r="H2" s="116"/>
      <c r="I2" s="116"/>
      <c r="J2" s="114"/>
      <c r="L2" s="137" t="s">
        <v>71</v>
      </c>
      <c r="M2" s="137"/>
      <c r="N2" s="137"/>
    </row>
    <row r="3" spans="1:14" ht="18.75">
      <c r="A3" s="117" t="s">
        <v>72</v>
      </c>
      <c r="B3" s="117"/>
      <c r="C3" s="117"/>
      <c r="D3" s="117"/>
      <c r="E3" s="117"/>
      <c r="F3" s="117"/>
      <c r="G3" s="117"/>
      <c r="H3" s="117" t="s">
        <v>73</v>
      </c>
      <c r="I3" s="117"/>
      <c r="J3" s="117"/>
      <c r="K3" s="117"/>
      <c r="L3" s="117"/>
      <c r="M3" s="132"/>
      <c r="N3" s="138"/>
    </row>
    <row r="4" spans="1:14" s="107" customFormat="1" ht="40.5">
      <c r="A4" s="118" t="s">
        <v>4</v>
      </c>
      <c r="B4" s="119" t="s">
        <v>5</v>
      </c>
      <c r="C4" s="119" t="s">
        <v>6</v>
      </c>
      <c r="D4" s="119" t="s">
        <v>7</v>
      </c>
      <c r="E4" s="119" t="s">
        <v>8</v>
      </c>
      <c r="F4" s="119" t="s">
        <v>9</v>
      </c>
      <c r="G4" s="119" t="s">
        <v>10</v>
      </c>
      <c r="H4" s="118" t="s">
        <v>4</v>
      </c>
      <c r="I4" s="119" t="s">
        <v>5</v>
      </c>
      <c r="J4" s="119" t="s">
        <v>6</v>
      </c>
      <c r="K4" s="119" t="s">
        <v>7</v>
      </c>
      <c r="L4" s="119" t="s">
        <v>8</v>
      </c>
      <c r="M4" s="119" t="s">
        <v>9</v>
      </c>
      <c r="N4" s="139" t="s">
        <v>10</v>
      </c>
    </row>
    <row r="5" spans="1:14" s="108" customFormat="1" ht="30" customHeight="1">
      <c r="A5" s="120" t="s">
        <v>74</v>
      </c>
      <c r="B5" s="121">
        <v>5</v>
      </c>
      <c r="C5" s="122">
        <v>5</v>
      </c>
      <c r="D5" s="122">
        <v>0</v>
      </c>
      <c r="E5" s="123">
        <f>D5/C5*100</f>
        <v>0</v>
      </c>
      <c r="F5" s="122">
        <v>0</v>
      </c>
      <c r="G5" s="123"/>
      <c r="H5" s="124" t="s">
        <v>75</v>
      </c>
      <c r="I5" s="124">
        <v>300</v>
      </c>
      <c r="J5" s="140">
        <v>0</v>
      </c>
      <c r="K5" s="140">
        <v>0</v>
      </c>
      <c r="L5" s="141"/>
      <c r="M5" s="142"/>
      <c r="N5" s="143"/>
    </row>
    <row r="6" spans="1:14" s="108" customFormat="1" ht="30" customHeight="1">
      <c r="A6" s="120" t="s">
        <v>76</v>
      </c>
      <c r="B6" s="121">
        <v>15</v>
      </c>
      <c r="C6" s="122">
        <v>15</v>
      </c>
      <c r="D6" s="122">
        <v>0</v>
      </c>
      <c r="E6" s="123">
        <f aca="true" t="shared" si="0" ref="E6:E31">D6/C6*100</f>
        <v>0</v>
      </c>
      <c r="F6" s="122">
        <v>2</v>
      </c>
      <c r="G6" s="123">
        <f aca="true" t="shared" si="1" ref="G6:G31">(D6-F6)/F6*100</f>
        <v>-100</v>
      </c>
      <c r="H6" s="124" t="s">
        <v>77</v>
      </c>
      <c r="I6" s="124">
        <v>10</v>
      </c>
      <c r="J6" s="140">
        <v>60</v>
      </c>
      <c r="K6" s="140">
        <v>60</v>
      </c>
      <c r="L6" s="141">
        <f aca="true" t="shared" si="2" ref="L6:L11">K6/J6*100</f>
        <v>100</v>
      </c>
      <c r="M6" s="142"/>
      <c r="N6" s="143"/>
    </row>
    <row r="7" spans="1:14" ht="30" customHeight="1">
      <c r="A7" s="125" t="s">
        <v>78</v>
      </c>
      <c r="B7" s="122">
        <v>300</v>
      </c>
      <c r="C7" s="122">
        <v>0</v>
      </c>
      <c r="D7" s="122">
        <v>0</v>
      </c>
      <c r="E7" s="123"/>
      <c r="F7" s="122"/>
      <c r="G7" s="123"/>
      <c r="H7" s="124" t="s">
        <v>79</v>
      </c>
      <c r="I7" s="124">
        <v>663</v>
      </c>
      <c r="J7" s="140">
        <v>1025</v>
      </c>
      <c r="K7" s="140">
        <v>1146</v>
      </c>
      <c r="L7" s="141">
        <f t="shared" si="2"/>
        <v>111.8048780487805</v>
      </c>
      <c r="M7" s="142">
        <v>1057</v>
      </c>
      <c r="N7" s="138">
        <f>(K7-M7)/M7*100</f>
        <v>8.420056764427624</v>
      </c>
    </row>
    <row r="8" spans="1:14" ht="30" customHeight="1">
      <c r="A8" s="120" t="s">
        <v>80</v>
      </c>
      <c r="B8" s="122">
        <v>800</v>
      </c>
      <c r="C8" s="122">
        <v>0</v>
      </c>
      <c r="D8" s="122">
        <v>0</v>
      </c>
      <c r="E8" s="123"/>
      <c r="F8" s="122"/>
      <c r="G8" s="123"/>
      <c r="H8" s="124" t="s">
        <v>81</v>
      </c>
      <c r="I8" s="124">
        <v>14632</v>
      </c>
      <c r="J8" s="140">
        <v>16260</v>
      </c>
      <c r="K8" s="140">
        <v>19486</v>
      </c>
      <c r="L8" s="141">
        <f t="shared" si="2"/>
        <v>119.84009840098402</v>
      </c>
      <c r="M8" s="142">
        <v>15305</v>
      </c>
      <c r="N8" s="138">
        <f>(K8-M8)/M8*100</f>
        <v>27.317869977131657</v>
      </c>
    </row>
    <row r="9" spans="1:14" ht="30" customHeight="1">
      <c r="A9" s="120" t="s">
        <v>82</v>
      </c>
      <c r="B9" s="122">
        <v>2</v>
      </c>
      <c r="C9" s="122">
        <v>0</v>
      </c>
      <c r="D9" s="122">
        <v>0</v>
      </c>
      <c r="E9" s="123"/>
      <c r="F9" s="122"/>
      <c r="G9" s="123"/>
      <c r="H9" s="124" t="s">
        <v>83</v>
      </c>
      <c r="I9" s="124">
        <v>992</v>
      </c>
      <c r="J9" s="140">
        <v>10</v>
      </c>
      <c r="K9" s="140">
        <v>67</v>
      </c>
      <c r="L9" s="141">
        <f t="shared" si="2"/>
        <v>670</v>
      </c>
      <c r="M9" s="142">
        <v>476</v>
      </c>
      <c r="N9" s="138">
        <f>(K9-M9)/M9*100</f>
        <v>-85.92436974789915</v>
      </c>
    </row>
    <row r="10" spans="1:14" ht="30" customHeight="1">
      <c r="A10" s="120" t="s">
        <v>84</v>
      </c>
      <c r="B10" s="122">
        <v>100</v>
      </c>
      <c r="C10" s="122">
        <v>0</v>
      </c>
      <c r="D10" s="122">
        <v>0</v>
      </c>
      <c r="E10" s="123"/>
      <c r="F10" s="122"/>
      <c r="G10" s="123"/>
      <c r="H10" s="124" t="s">
        <v>85</v>
      </c>
      <c r="I10" s="124">
        <v>20</v>
      </c>
      <c r="J10" s="140">
        <v>20</v>
      </c>
      <c r="K10" s="140">
        <v>0</v>
      </c>
      <c r="L10" s="141">
        <f t="shared" si="2"/>
        <v>0</v>
      </c>
      <c r="M10" s="142">
        <v>102</v>
      </c>
      <c r="N10" s="138">
        <f>(K10-M10)/M10*100</f>
        <v>-100</v>
      </c>
    </row>
    <row r="11" spans="1:14" ht="30" customHeight="1">
      <c r="A11" s="120" t="s">
        <v>86</v>
      </c>
      <c r="B11" s="122">
        <v>8</v>
      </c>
      <c r="C11" s="122">
        <v>0</v>
      </c>
      <c r="D11" s="122">
        <v>0</v>
      </c>
      <c r="E11" s="123"/>
      <c r="F11" s="122"/>
      <c r="G11" s="123"/>
      <c r="H11" s="124" t="s">
        <v>87</v>
      </c>
      <c r="I11" s="124">
        <v>1000</v>
      </c>
      <c r="J11" s="140">
        <v>800</v>
      </c>
      <c r="K11" s="140">
        <v>1514</v>
      </c>
      <c r="L11" s="141">
        <f t="shared" si="2"/>
        <v>189.25</v>
      </c>
      <c r="M11" s="142">
        <v>2458</v>
      </c>
      <c r="N11" s="138">
        <f>(K11-M11)/M11*100</f>
        <v>-38.405207485760776</v>
      </c>
    </row>
    <row r="12" spans="1:14" ht="30" customHeight="1">
      <c r="A12" s="120" t="s">
        <v>88</v>
      </c>
      <c r="B12" s="121">
        <v>722</v>
      </c>
      <c r="C12" s="122">
        <v>722</v>
      </c>
      <c r="D12" s="122">
        <v>999</v>
      </c>
      <c r="E12" s="123">
        <f t="shared" si="0"/>
        <v>138.3656509695291</v>
      </c>
      <c r="F12" s="122">
        <v>246</v>
      </c>
      <c r="G12" s="123">
        <f t="shared" si="1"/>
        <v>306.0975609756098</v>
      </c>
      <c r="H12" s="124"/>
      <c r="I12" s="124"/>
      <c r="J12" s="140"/>
      <c r="K12" s="140"/>
      <c r="L12" s="141"/>
      <c r="M12" s="142"/>
      <c r="N12" s="138"/>
    </row>
    <row r="13" spans="1:14" ht="30" customHeight="1">
      <c r="A13" s="120" t="s">
        <v>89</v>
      </c>
      <c r="B13" s="121">
        <v>100</v>
      </c>
      <c r="C13" s="122">
        <v>100</v>
      </c>
      <c r="D13" s="122">
        <v>48</v>
      </c>
      <c r="E13" s="123">
        <f t="shared" si="0"/>
        <v>48</v>
      </c>
      <c r="F13" s="122">
        <v>66</v>
      </c>
      <c r="G13" s="123">
        <f t="shared" si="1"/>
        <v>-27.27272727272727</v>
      </c>
      <c r="H13" s="124"/>
      <c r="I13" s="124"/>
      <c r="J13" s="140"/>
      <c r="K13" s="140"/>
      <c r="L13" s="141"/>
      <c r="M13" s="142"/>
      <c r="N13" s="138"/>
    </row>
    <row r="14" spans="1:14" ht="30" customHeight="1">
      <c r="A14" s="120" t="s">
        <v>90</v>
      </c>
      <c r="B14" s="121">
        <v>13560</v>
      </c>
      <c r="C14" s="122">
        <v>12999</v>
      </c>
      <c r="D14" s="122">
        <v>15507</v>
      </c>
      <c r="E14" s="123">
        <f t="shared" si="0"/>
        <v>119.29379183014078</v>
      </c>
      <c r="F14" s="122">
        <v>6607</v>
      </c>
      <c r="G14" s="123">
        <f t="shared" si="1"/>
        <v>134.70561525654608</v>
      </c>
      <c r="H14" s="124"/>
      <c r="I14" s="124"/>
      <c r="J14" s="140"/>
      <c r="K14" s="140"/>
      <c r="L14" s="141"/>
      <c r="M14" s="142"/>
      <c r="N14" s="138"/>
    </row>
    <row r="15" spans="1:14" ht="30" customHeight="1">
      <c r="A15" s="120" t="s">
        <v>91</v>
      </c>
      <c r="B15" s="121">
        <v>150</v>
      </c>
      <c r="C15" s="122">
        <v>150</v>
      </c>
      <c r="D15" s="122">
        <v>377</v>
      </c>
      <c r="E15" s="123">
        <f t="shared" si="0"/>
        <v>251.33333333333331</v>
      </c>
      <c r="F15" s="122">
        <v>123</v>
      </c>
      <c r="G15" s="123">
        <f t="shared" si="1"/>
        <v>206.5040650406504</v>
      </c>
      <c r="H15" s="124"/>
      <c r="I15" s="124"/>
      <c r="J15" s="140"/>
      <c r="K15" s="140"/>
      <c r="L15" s="141"/>
      <c r="M15" s="142"/>
      <c r="N15" s="138"/>
    </row>
    <row r="16" spans="1:14" ht="30" customHeight="1">
      <c r="A16" s="120" t="s">
        <v>92</v>
      </c>
      <c r="B16" s="121"/>
      <c r="C16" s="122">
        <v>66</v>
      </c>
      <c r="D16" s="122">
        <v>124</v>
      </c>
      <c r="E16" s="123">
        <f t="shared" si="0"/>
        <v>187.87878787878788</v>
      </c>
      <c r="F16" s="122"/>
      <c r="G16" s="123"/>
      <c r="H16" s="124"/>
      <c r="I16" s="124"/>
      <c r="J16" s="140"/>
      <c r="K16" s="140"/>
      <c r="L16" s="141"/>
      <c r="M16" s="142"/>
      <c r="N16" s="138"/>
    </row>
    <row r="17" spans="1:14" ht="30" customHeight="1">
      <c r="A17" s="120" t="s">
        <v>93</v>
      </c>
      <c r="B17" s="121"/>
      <c r="C17" s="122"/>
      <c r="D17" s="122">
        <v>415</v>
      </c>
      <c r="E17" s="123"/>
      <c r="F17" s="122">
        <v>88</v>
      </c>
      <c r="G17" s="123">
        <f t="shared" si="1"/>
        <v>371.59090909090907</v>
      </c>
      <c r="H17" s="124"/>
      <c r="I17" s="124"/>
      <c r="J17" s="140"/>
      <c r="K17" s="140"/>
      <c r="L17" s="141"/>
      <c r="M17" s="142"/>
      <c r="N17" s="138"/>
    </row>
    <row r="18" spans="1:14" ht="30" customHeight="1">
      <c r="A18" s="120" t="s">
        <v>94</v>
      </c>
      <c r="B18" s="121"/>
      <c r="C18" s="122"/>
      <c r="D18" s="122"/>
      <c r="E18" s="123"/>
      <c r="F18" s="122">
        <v>23</v>
      </c>
      <c r="G18" s="123">
        <f t="shared" si="1"/>
        <v>-100</v>
      </c>
      <c r="H18" s="124"/>
      <c r="I18" s="124"/>
      <c r="J18" s="140"/>
      <c r="K18" s="140"/>
      <c r="L18" s="141"/>
      <c r="M18" s="142"/>
      <c r="N18" s="138"/>
    </row>
    <row r="19" spans="1:14" ht="30" customHeight="1">
      <c r="A19" s="120" t="s">
        <v>95</v>
      </c>
      <c r="B19" s="121">
        <v>200</v>
      </c>
      <c r="C19" s="122">
        <v>148</v>
      </c>
      <c r="D19" s="122">
        <v>147</v>
      </c>
      <c r="E19" s="123">
        <f t="shared" si="0"/>
        <v>99.32432432432432</v>
      </c>
      <c r="F19" s="122">
        <v>191</v>
      </c>
      <c r="G19" s="123">
        <f t="shared" si="1"/>
        <v>-23.036649214659686</v>
      </c>
      <c r="H19" s="124"/>
      <c r="I19" s="124"/>
      <c r="J19" s="140"/>
      <c r="K19" s="140"/>
      <c r="L19" s="141"/>
      <c r="M19" s="142"/>
      <c r="N19" s="138"/>
    </row>
    <row r="20" spans="1:14" ht="30" customHeight="1">
      <c r="A20" s="126" t="s">
        <v>96</v>
      </c>
      <c r="B20" s="127">
        <v>15962</v>
      </c>
      <c r="C20" s="122">
        <v>14205</v>
      </c>
      <c r="D20" s="122">
        <f>SUM(D5:D19)</f>
        <v>17617</v>
      </c>
      <c r="E20" s="123">
        <f t="shared" si="0"/>
        <v>124.01971136923618</v>
      </c>
      <c r="F20" s="122">
        <f>SUM(F5:F19)</f>
        <v>7346</v>
      </c>
      <c r="G20" s="123">
        <f t="shared" si="1"/>
        <v>139.81758780288592</v>
      </c>
      <c r="H20" s="128" t="s">
        <v>97</v>
      </c>
      <c r="I20" s="122">
        <v>17617</v>
      </c>
      <c r="J20" s="122">
        <v>18175</v>
      </c>
      <c r="K20" s="140">
        <f>SUM(K5:K19)</f>
        <v>22273</v>
      </c>
      <c r="L20" s="141">
        <f>K20/J20*100</f>
        <v>122.5474552957359</v>
      </c>
      <c r="M20" s="142">
        <f>SUM(M5:M19)</f>
        <v>19398</v>
      </c>
      <c r="N20" s="138">
        <f>(K20-M20)/M20*100</f>
        <v>14.821115578925662</v>
      </c>
    </row>
    <row r="21" spans="1:14" ht="30" customHeight="1">
      <c r="A21" s="126" t="s">
        <v>98</v>
      </c>
      <c r="B21" s="118">
        <v>1755</v>
      </c>
      <c r="C21" s="122">
        <v>3959</v>
      </c>
      <c r="D21" s="122">
        <f>SUM(D22:D27)</f>
        <v>5096</v>
      </c>
      <c r="E21" s="123">
        <f t="shared" si="0"/>
        <v>128.71937357918665</v>
      </c>
      <c r="F21" s="122">
        <f>SUM(F22:F27)</f>
        <v>12190</v>
      </c>
      <c r="G21" s="123">
        <f t="shared" si="1"/>
        <v>-58.19524200164069</v>
      </c>
      <c r="H21" s="129" t="s">
        <v>99</v>
      </c>
      <c r="I21" s="124">
        <v>100</v>
      </c>
      <c r="J21" s="122">
        <v>100</v>
      </c>
      <c r="K21" s="140">
        <v>50</v>
      </c>
      <c r="L21" s="141">
        <f>K21/J21*100</f>
        <v>50</v>
      </c>
      <c r="M21" s="142">
        <v>36</v>
      </c>
      <c r="N21" s="138">
        <f>(K21-M21)/M21*100</f>
        <v>38.88888888888889</v>
      </c>
    </row>
    <row r="22" spans="1:14" ht="30" customHeight="1">
      <c r="A22" s="130" t="s">
        <v>100</v>
      </c>
      <c r="B22" s="131">
        <v>10</v>
      </c>
      <c r="C22" s="122">
        <v>60</v>
      </c>
      <c r="D22" s="122">
        <v>60</v>
      </c>
      <c r="E22" s="123">
        <f t="shared" si="0"/>
        <v>100</v>
      </c>
      <c r="F22" s="122"/>
      <c r="G22" s="123" t="e">
        <f t="shared" si="1"/>
        <v>#DIV/0!</v>
      </c>
      <c r="H22" s="129" t="s">
        <v>101</v>
      </c>
      <c r="I22" s="124"/>
      <c r="J22" s="140"/>
      <c r="K22" s="140">
        <v>40</v>
      </c>
      <c r="L22" s="141"/>
      <c r="M22" s="142">
        <v>9</v>
      </c>
      <c r="N22" s="138">
        <f>(K22-M22)/M22*100</f>
        <v>344.44444444444446</v>
      </c>
    </row>
    <row r="23" spans="1:14" ht="39.75" customHeight="1">
      <c r="A23" s="130" t="s">
        <v>102</v>
      </c>
      <c r="B23" s="131">
        <v>90</v>
      </c>
      <c r="C23" s="122">
        <v>0</v>
      </c>
      <c r="D23" s="122">
        <v>0</v>
      </c>
      <c r="E23" s="123" t="e">
        <f t="shared" si="0"/>
        <v>#DIV/0!</v>
      </c>
      <c r="F23" s="122"/>
      <c r="G23" s="123" t="e">
        <f t="shared" si="1"/>
        <v>#DIV/0!</v>
      </c>
      <c r="H23" s="129" t="s">
        <v>103</v>
      </c>
      <c r="I23" s="124"/>
      <c r="J23" s="140"/>
      <c r="K23" s="140">
        <v>17915</v>
      </c>
      <c r="L23" s="141"/>
      <c r="M23" s="142"/>
      <c r="N23" s="138"/>
    </row>
    <row r="24" spans="1:14" ht="30" customHeight="1">
      <c r="A24" s="130" t="s">
        <v>104</v>
      </c>
      <c r="B24" s="131">
        <v>655</v>
      </c>
      <c r="C24" s="122">
        <v>1025</v>
      </c>
      <c r="D24" s="122">
        <v>1146</v>
      </c>
      <c r="E24" s="123">
        <f t="shared" si="0"/>
        <v>111.8048780487805</v>
      </c>
      <c r="F24" s="122">
        <v>1057</v>
      </c>
      <c r="G24" s="123">
        <f t="shared" si="1"/>
        <v>8.420056764427624</v>
      </c>
      <c r="H24" s="132"/>
      <c r="I24" s="132"/>
      <c r="J24" s="132"/>
      <c r="K24" s="142"/>
      <c r="L24" s="141"/>
      <c r="M24" s="142"/>
      <c r="N24" s="138"/>
    </row>
    <row r="25" spans="1:14" ht="30" customHeight="1">
      <c r="A25" s="133" t="s">
        <v>105</v>
      </c>
      <c r="B25" s="131">
        <v>200</v>
      </c>
      <c r="C25" s="122">
        <v>1823</v>
      </c>
      <c r="D25" s="122">
        <v>2436</v>
      </c>
      <c r="E25" s="123">
        <f t="shared" si="0"/>
        <v>133.6258913878223</v>
      </c>
      <c r="F25" s="122">
        <v>8676</v>
      </c>
      <c r="G25" s="123">
        <f t="shared" si="1"/>
        <v>-71.9225449515906</v>
      </c>
      <c r="H25" s="132"/>
      <c r="I25" s="132"/>
      <c r="J25" s="132"/>
      <c r="K25" s="142"/>
      <c r="L25" s="141"/>
      <c r="M25" s="142"/>
      <c r="N25" s="138"/>
    </row>
    <row r="26" spans="1:14" ht="30" customHeight="1">
      <c r="A26" s="130" t="s">
        <v>106</v>
      </c>
      <c r="B26" s="131">
        <v>800</v>
      </c>
      <c r="C26" s="122">
        <v>1051</v>
      </c>
      <c r="D26" s="122">
        <v>1345</v>
      </c>
      <c r="E26" s="123">
        <f t="shared" si="0"/>
        <v>127.97335870599429</v>
      </c>
      <c r="F26" s="122">
        <v>2159</v>
      </c>
      <c r="G26" s="123">
        <f t="shared" si="1"/>
        <v>-37.70264011116258</v>
      </c>
      <c r="H26" s="132"/>
      <c r="I26" s="132"/>
      <c r="J26" s="132"/>
      <c r="K26" s="142"/>
      <c r="L26" s="141"/>
      <c r="M26" s="142"/>
      <c r="N26" s="138"/>
    </row>
    <row r="27" spans="1:14" ht="30" customHeight="1">
      <c r="A27" s="130" t="s">
        <v>107</v>
      </c>
      <c r="B27" s="131"/>
      <c r="C27" s="122"/>
      <c r="D27" s="122">
        <v>109</v>
      </c>
      <c r="E27" s="123"/>
      <c r="F27" s="122">
        <v>298</v>
      </c>
      <c r="G27" s="123">
        <f t="shared" si="1"/>
        <v>-63.42281879194631</v>
      </c>
      <c r="H27" s="132"/>
      <c r="I27" s="132"/>
      <c r="J27" s="132"/>
      <c r="K27" s="142"/>
      <c r="L27" s="141"/>
      <c r="M27" s="142"/>
      <c r="N27" s="138"/>
    </row>
    <row r="28" spans="1:14" ht="40.5" customHeight="1">
      <c r="A28" s="130" t="s">
        <v>108</v>
      </c>
      <c r="B28" s="131"/>
      <c r="C28" s="122"/>
      <c r="D28" s="122">
        <v>17915</v>
      </c>
      <c r="E28" s="123"/>
      <c r="F28" s="122"/>
      <c r="G28" s="123"/>
      <c r="H28" s="132"/>
      <c r="I28" s="132"/>
      <c r="J28" s="132"/>
      <c r="K28" s="142"/>
      <c r="L28" s="141"/>
      <c r="M28" s="142"/>
      <c r="N28" s="138"/>
    </row>
    <row r="29" spans="1:14" ht="30" customHeight="1">
      <c r="A29" s="134" t="s">
        <v>109</v>
      </c>
      <c r="B29" s="118"/>
      <c r="C29" s="122">
        <v>111</v>
      </c>
      <c r="D29" s="122">
        <v>111</v>
      </c>
      <c r="E29" s="123">
        <f t="shared" si="0"/>
        <v>100</v>
      </c>
      <c r="F29" s="122">
        <v>18</v>
      </c>
      <c r="G29" s="123">
        <f t="shared" si="1"/>
        <v>516.6666666666667</v>
      </c>
      <c r="H29" s="132"/>
      <c r="I29" s="132"/>
      <c r="J29" s="132"/>
      <c r="K29" s="142"/>
      <c r="L29" s="141"/>
      <c r="M29" s="142"/>
      <c r="N29" s="138"/>
    </row>
    <row r="30" spans="1:14" ht="30" customHeight="1">
      <c r="A30" s="134" t="s">
        <v>110</v>
      </c>
      <c r="B30" s="134"/>
      <c r="C30" s="122"/>
      <c r="D30" s="122"/>
      <c r="E30" s="123"/>
      <c r="F30" s="122"/>
      <c r="G30" s="123"/>
      <c r="H30" s="135" t="s">
        <v>111</v>
      </c>
      <c r="I30" s="135">
        <v>17717</v>
      </c>
      <c r="J30" s="144">
        <v>18275</v>
      </c>
      <c r="K30" s="144">
        <f>K23+K22+K21+K20</f>
        <v>40278</v>
      </c>
      <c r="L30" s="145">
        <f>K30/J30*100</f>
        <v>220.39945280437757</v>
      </c>
      <c r="M30" s="146">
        <f>M23+M22+M21+M20</f>
        <v>19443</v>
      </c>
      <c r="N30" s="147">
        <f>(K30-M30)/M30*100</f>
        <v>107.1593889831816</v>
      </c>
    </row>
    <row r="31" spans="1:14" ht="30" customHeight="1">
      <c r="A31" s="118" t="s">
        <v>112</v>
      </c>
      <c r="B31" s="127">
        <v>17717</v>
      </c>
      <c r="C31" s="135">
        <v>18275</v>
      </c>
      <c r="D31" s="135">
        <f>D20+D21+D28+D29</f>
        <v>40739</v>
      </c>
      <c r="E31" s="123">
        <f t="shared" si="0"/>
        <v>222.92202462380303</v>
      </c>
      <c r="F31" s="135">
        <f>F20+F21+F28+F29</f>
        <v>19554</v>
      </c>
      <c r="G31" s="123">
        <f t="shared" si="1"/>
        <v>108.34100439807712</v>
      </c>
      <c r="H31" s="136" t="s">
        <v>113</v>
      </c>
      <c r="I31" s="129"/>
      <c r="J31" s="140"/>
      <c r="K31" s="140">
        <f>D31-K30</f>
        <v>461</v>
      </c>
      <c r="L31" s="141"/>
      <c r="M31" s="142">
        <f>F31-M30</f>
        <v>111</v>
      </c>
      <c r="N31" s="138">
        <f>(K31-M31)/M31*100</f>
        <v>315.31531531531533</v>
      </c>
    </row>
    <row r="41" ht="14.25">
      <c r="J41" s="109"/>
    </row>
    <row r="42" spans="1:14" s="109" customFormat="1" ht="14.25">
      <c r="A42" s="110"/>
      <c r="B42" s="110"/>
      <c r="C42" s="111"/>
      <c r="D42" s="111"/>
      <c r="E42" s="111"/>
      <c r="F42" s="111"/>
      <c r="G42" s="111"/>
      <c r="H42" s="110"/>
      <c r="I42" s="110"/>
      <c r="J42" s="110"/>
      <c r="N42" s="148"/>
    </row>
  </sheetData>
  <sheetProtection/>
  <mergeCells count="4">
    <mergeCell ref="A1:N1"/>
    <mergeCell ref="L2:N2"/>
    <mergeCell ref="A3:E3"/>
    <mergeCell ref="H3:L3"/>
  </mergeCells>
  <printOptions horizontalCentered="1"/>
  <pageMargins left="0.79" right="0.79" top="0.98" bottom="0.79" header="0.31" footer="0.31"/>
  <pageSetup firstPageNumber="13" useFirstPageNumber="1" horizontalDpi="600" verticalDpi="600" orientation="landscape" paperSize="9" scale="9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pane xSplit="1" ySplit="5" topLeftCell="C6" activePane="bottomRight" state="frozen"/>
      <selection pane="bottomRight" activeCell="B4" sqref="B4:H4"/>
    </sheetView>
  </sheetViews>
  <sheetFormatPr defaultColWidth="14.00390625" defaultRowHeight="14.25" customHeight="1"/>
  <cols>
    <col min="1" max="1" width="26.7109375" style="57" customWidth="1"/>
    <col min="2" max="2" width="14.00390625" style="57" customWidth="1"/>
    <col min="3" max="3" width="10.7109375" style="57" customWidth="1"/>
    <col min="4" max="4" width="9.421875" style="57" customWidth="1"/>
    <col min="5" max="5" width="10.00390625" style="57" customWidth="1"/>
    <col min="6" max="6" width="9.140625" style="57" customWidth="1"/>
    <col min="7" max="7" width="7.7109375" style="57" customWidth="1"/>
    <col min="8" max="8" width="5.7109375" style="57" customWidth="1"/>
    <col min="9" max="9" width="9.140625" style="57" customWidth="1"/>
    <col min="10" max="10" width="11.7109375" style="57" customWidth="1"/>
    <col min="11" max="11" width="10.140625" style="57" customWidth="1"/>
    <col min="12" max="12" width="7.421875" style="57" customWidth="1"/>
    <col min="13" max="13" width="8.7109375" style="57" customWidth="1"/>
    <col min="14" max="14" width="7.7109375" style="57" customWidth="1"/>
    <col min="15" max="15" width="6.421875" style="57" customWidth="1"/>
    <col min="16" max="248" width="8.8515625" style="57" customWidth="1"/>
    <col min="249" max="249" width="33.140625" style="57" customWidth="1"/>
    <col min="250" max="250" width="14.00390625" style="57" customWidth="1"/>
    <col min="251" max="251" width="15.7109375" style="57" customWidth="1"/>
    <col min="252" max="16384" width="14.00390625" style="57" customWidth="1"/>
  </cols>
  <sheetData>
    <row r="1" spans="1:8" ht="7.5" customHeight="1">
      <c r="A1" s="58"/>
      <c r="B1" s="59"/>
      <c r="C1" s="59"/>
      <c r="D1" s="59"/>
      <c r="E1" s="59"/>
      <c r="F1" s="59"/>
      <c r="G1" s="59"/>
      <c r="H1" s="59"/>
    </row>
    <row r="2" spans="1:15" s="54" customFormat="1" ht="36" customHeight="1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54" customFormat="1" ht="20.25" customHeight="1">
      <c r="A3" s="61"/>
      <c r="B3" s="62"/>
      <c r="C3" s="59"/>
      <c r="D3" s="62"/>
      <c r="E3" s="62"/>
      <c r="F3" s="62"/>
      <c r="G3" s="63"/>
      <c r="H3" s="64"/>
      <c r="M3" s="98" t="s">
        <v>115</v>
      </c>
      <c r="N3" s="99"/>
      <c r="O3" s="99"/>
    </row>
    <row r="4" spans="1:15" s="55" customFormat="1" ht="30" customHeight="1">
      <c r="A4" s="65"/>
      <c r="B4" s="66" t="s">
        <v>116</v>
      </c>
      <c r="C4" s="66"/>
      <c r="D4" s="66"/>
      <c r="E4" s="66"/>
      <c r="F4" s="66"/>
      <c r="G4" s="66"/>
      <c r="H4" s="66"/>
      <c r="I4" s="66" t="s">
        <v>117</v>
      </c>
      <c r="J4" s="66"/>
      <c r="K4" s="66"/>
      <c r="L4" s="66"/>
      <c r="M4" s="66"/>
      <c r="N4" s="66"/>
      <c r="O4" s="66"/>
    </row>
    <row r="5" spans="1:15" s="56" customFormat="1" ht="44.25" customHeight="1">
      <c r="A5" s="67" t="s">
        <v>118</v>
      </c>
      <c r="B5" s="68" t="s">
        <v>119</v>
      </c>
      <c r="C5" s="69" t="s">
        <v>120</v>
      </c>
      <c r="D5" s="69" t="s">
        <v>121</v>
      </c>
      <c r="E5" s="69" t="s">
        <v>122</v>
      </c>
      <c r="F5" s="69" t="s">
        <v>123</v>
      </c>
      <c r="G5" s="70" t="s">
        <v>124</v>
      </c>
      <c r="H5" s="70" t="s">
        <v>125</v>
      </c>
      <c r="I5" s="68" t="s">
        <v>126</v>
      </c>
      <c r="J5" s="100" t="s">
        <v>120</v>
      </c>
      <c r="K5" s="100" t="s">
        <v>127</v>
      </c>
      <c r="L5" s="100" t="s">
        <v>128</v>
      </c>
      <c r="M5" s="100" t="s">
        <v>129</v>
      </c>
      <c r="N5" s="101" t="s">
        <v>124</v>
      </c>
      <c r="O5" s="101" t="s">
        <v>125</v>
      </c>
    </row>
    <row r="6" spans="1:15" ht="24" customHeight="1">
      <c r="A6" s="71" t="s">
        <v>130</v>
      </c>
      <c r="B6" s="72">
        <v>33824.1</v>
      </c>
      <c r="C6" s="73">
        <v>12823.58</v>
      </c>
      <c r="D6" s="73">
        <v>4758.37</v>
      </c>
      <c r="E6" s="73">
        <v>3587.51</v>
      </c>
      <c r="F6" s="73">
        <v>12275.6</v>
      </c>
      <c r="G6" s="73">
        <v>197.03</v>
      </c>
      <c r="H6" s="73">
        <v>182.01</v>
      </c>
      <c r="I6" s="72">
        <f>SUM(J6:O6)</f>
        <v>34091.04</v>
      </c>
      <c r="J6" s="102">
        <v>11400</v>
      </c>
      <c r="K6" s="102">
        <v>4781</v>
      </c>
      <c r="L6" s="102">
        <v>5444</v>
      </c>
      <c r="M6" s="102">
        <v>11996</v>
      </c>
      <c r="N6" s="102">
        <v>196</v>
      </c>
      <c r="O6" s="102">
        <v>274.04</v>
      </c>
    </row>
    <row r="7" spans="1:15" ht="24" customHeight="1">
      <c r="A7" s="74" t="s">
        <v>131</v>
      </c>
      <c r="B7" s="72">
        <v>16447.57</v>
      </c>
      <c r="C7" s="73">
        <v>9198.58</v>
      </c>
      <c r="D7" s="73">
        <v>1149.57</v>
      </c>
      <c r="E7" s="73">
        <v>3024.65</v>
      </c>
      <c r="F7" s="73">
        <v>2739.32</v>
      </c>
      <c r="G7" s="73">
        <v>165</v>
      </c>
      <c r="H7" s="73">
        <v>170.45</v>
      </c>
      <c r="I7" s="72">
        <f aca="true" t="shared" si="0" ref="I7:I20">SUM(J7:O7)</f>
        <v>19986</v>
      </c>
      <c r="J7" s="102">
        <v>11395</v>
      </c>
      <c r="K7" s="102">
        <v>1170</v>
      </c>
      <c r="L7" s="102">
        <v>4220</v>
      </c>
      <c r="M7" s="102">
        <v>2754</v>
      </c>
      <c r="N7" s="102">
        <v>177</v>
      </c>
      <c r="O7" s="102">
        <v>270</v>
      </c>
    </row>
    <row r="8" spans="1:15" ht="24" customHeight="1">
      <c r="A8" s="75" t="s">
        <v>132</v>
      </c>
      <c r="B8" s="76">
        <v>310.1</v>
      </c>
      <c r="C8" s="77">
        <v>25</v>
      </c>
      <c r="D8" s="77">
        <v>35</v>
      </c>
      <c r="E8" s="77">
        <v>32.86</v>
      </c>
      <c r="F8" s="77">
        <v>173.65</v>
      </c>
      <c r="G8" s="78">
        <v>32.03</v>
      </c>
      <c r="H8" s="79">
        <v>11.56</v>
      </c>
      <c r="I8" s="72">
        <f t="shared" si="0"/>
        <v>213</v>
      </c>
      <c r="J8" s="103">
        <v>5</v>
      </c>
      <c r="K8" s="103">
        <v>30</v>
      </c>
      <c r="L8" s="103">
        <v>39</v>
      </c>
      <c r="M8" s="103">
        <v>120</v>
      </c>
      <c r="N8" s="103">
        <v>15</v>
      </c>
      <c r="O8" s="103">
        <v>4</v>
      </c>
    </row>
    <row r="9" spans="1:15" ht="24" customHeight="1">
      <c r="A9" s="80" t="s">
        <v>133</v>
      </c>
      <c r="B9" s="81">
        <v>16536.43</v>
      </c>
      <c r="C9" s="82">
        <v>3600</v>
      </c>
      <c r="D9" s="82">
        <v>3573.8</v>
      </c>
      <c r="E9" s="82">
        <v>0</v>
      </c>
      <c r="F9" s="82">
        <v>9362.63</v>
      </c>
      <c r="G9" s="83">
        <v>0</v>
      </c>
      <c r="H9" s="84">
        <v>0</v>
      </c>
      <c r="I9" s="72">
        <f t="shared" si="0"/>
        <v>12833</v>
      </c>
      <c r="J9" s="104"/>
      <c r="K9" s="104">
        <v>3581</v>
      </c>
      <c r="L9" s="104">
        <v>130</v>
      </c>
      <c r="M9" s="104">
        <v>9122</v>
      </c>
      <c r="N9" s="104">
        <v>0</v>
      </c>
      <c r="O9" s="104">
        <v>0</v>
      </c>
    </row>
    <row r="10" spans="1:15" ht="24" customHeight="1">
      <c r="A10" s="80" t="s">
        <v>134</v>
      </c>
      <c r="B10" s="81">
        <v>530</v>
      </c>
      <c r="C10" s="85">
        <v>0</v>
      </c>
      <c r="D10" s="85">
        <v>0</v>
      </c>
      <c r="E10" s="82">
        <v>530</v>
      </c>
      <c r="F10" s="85">
        <v>0</v>
      </c>
      <c r="G10" s="83">
        <v>0</v>
      </c>
      <c r="H10" s="86">
        <v>0</v>
      </c>
      <c r="I10" s="72">
        <f t="shared" si="0"/>
        <v>1055</v>
      </c>
      <c r="J10" s="104"/>
      <c r="K10" s="105">
        <v>0</v>
      </c>
      <c r="L10" s="104">
        <v>1055</v>
      </c>
      <c r="M10" s="105">
        <v>0</v>
      </c>
      <c r="N10" s="104">
        <v>0</v>
      </c>
      <c r="O10" s="104">
        <v>0</v>
      </c>
    </row>
    <row r="11" spans="1:15" ht="24" customHeight="1">
      <c r="A11" s="80" t="s">
        <v>135</v>
      </c>
      <c r="B11" s="87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8">
        <v>0</v>
      </c>
      <c r="I11" s="72">
        <f t="shared" si="0"/>
        <v>4</v>
      </c>
      <c r="J11" s="104"/>
      <c r="K11" s="105">
        <v>0</v>
      </c>
      <c r="L11" s="105">
        <v>0</v>
      </c>
      <c r="M11" s="105">
        <v>0</v>
      </c>
      <c r="N11" s="104">
        <v>4</v>
      </c>
      <c r="O11" s="104">
        <v>0</v>
      </c>
    </row>
    <row r="12" spans="1:15" ht="24" customHeight="1">
      <c r="A12" s="89" t="s">
        <v>136</v>
      </c>
      <c r="B12" s="81">
        <v>29277.83</v>
      </c>
      <c r="C12" s="82">
        <v>10895.59</v>
      </c>
      <c r="D12" s="82">
        <v>3090.31</v>
      </c>
      <c r="E12" s="82">
        <v>3517.53</v>
      </c>
      <c r="F12" s="82">
        <v>11520.34</v>
      </c>
      <c r="G12" s="90">
        <v>121.9</v>
      </c>
      <c r="H12" s="73">
        <v>132.16</v>
      </c>
      <c r="I12" s="72">
        <f t="shared" si="0"/>
        <v>30668</v>
      </c>
      <c r="J12" s="104">
        <v>11284</v>
      </c>
      <c r="K12" s="104">
        <v>3226</v>
      </c>
      <c r="L12" s="104">
        <v>4479</v>
      </c>
      <c r="M12" s="104">
        <v>11403</v>
      </c>
      <c r="N12" s="104">
        <v>111</v>
      </c>
      <c r="O12" s="104">
        <v>165</v>
      </c>
    </row>
    <row r="13" spans="1:15" ht="24" customHeight="1">
      <c r="A13" s="91" t="s">
        <v>137</v>
      </c>
      <c r="B13" s="81">
        <v>28758.62</v>
      </c>
      <c r="C13" s="82">
        <v>10895.59</v>
      </c>
      <c r="D13" s="82">
        <v>3090.31</v>
      </c>
      <c r="E13" s="82">
        <v>3517.53</v>
      </c>
      <c r="F13" s="82">
        <v>11063.63</v>
      </c>
      <c r="G13" s="90">
        <v>104.9</v>
      </c>
      <c r="H13" s="73">
        <v>86.66</v>
      </c>
      <c r="I13" s="72">
        <f t="shared" si="0"/>
        <v>30159</v>
      </c>
      <c r="J13" s="104">
        <v>11284</v>
      </c>
      <c r="K13" s="104">
        <v>3226</v>
      </c>
      <c r="L13" s="104">
        <v>4462</v>
      </c>
      <c r="M13" s="104">
        <v>10929</v>
      </c>
      <c r="N13" s="104">
        <v>93</v>
      </c>
      <c r="O13" s="104">
        <v>165</v>
      </c>
    </row>
    <row r="14" spans="1:15" ht="24" customHeight="1">
      <c r="A14" s="91" t="s">
        <v>138</v>
      </c>
      <c r="B14" s="81">
        <v>45.5</v>
      </c>
      <c r="C14" s="85">
        <v>0</v>
      </c>
      <c r="D14" s="85">
        <v>0</v>
      </c>
      <c r="E14" s="85">
        <v>0</v>
      </c>
      <c r="F14" s="85">
        <v>0</v>
      </c>
      <c r="G14" s="83">
        <v>0</v>
      </c>
      <c r="H14" s="92">
        <v>45.5</v>
      </c>
      <c r="I14" s="72">
        <f t="shared" si="0"/>
        <v>18</v>
      </c>
      <c r="J14" s="104"/>
      <c r="K14" s="105">
        <v>0</v>
      </c>
      <c r="L14" s="105">
        <v>0</v>
      </c>
      <c r="M14" s="105">
        <v>0</v>
      </c>
      <c r="N14" s="105">
        <f>N12-N13</f>
        <v>18</v>
      </c>
      <c r="O14" s="105">
        <v>0</v>
      </c>
    </row>
    <row r="15" spans="1:15" ht="24" customHeight="1">
      <c r="A15" s="80" t="s">
        <v>139</v>
      </c>
      <c r="B15" s="87">
        <v>0</v>
      </c>
      <c r="C15" s="85">
        <v>0</v>
      </c>
      <c r="D15" s="85">
        <v>0</v>
      </c>
      <c r="E15" s="85">
        <v>0</v>
      </c>
      <c r="F15" s="85">
        <v>0</v>
      </c>
      <c r="G15" s="93">
        <v>0</v>
      </c>
      <c r="H15" s="93">
        <v>0</v>
      </c>
      <c r="I15" s="72">
        <f t="shared" si="0"/>
        <v>17</v>
      </c>
      <c r="J15" s="104"/>
      <c r="K15" s="105">
        <v>0</v>
      </c>
      <c r="L15" s="104">
        <v>17</v>
      </c>
      <c r="M15" s="105">
        <v>0</v>
      </c>
      <c r="N15" s="105">
        <v>0</v>
      </c>
      <c r="O15" s="105">
        <v>0</v>
      </c>
    </row>
    <row r="16" spans="1:15" ht="24" customHeight="1">
      <c r="A16" s="94" t="s">
        <v>140</v>
      </c>
      <c r="B16" s="81">
        <v>456.71</v>
      </c>
      <c r="C16" s="82"/>
      <c r="D16" s="82"/>
      <c r="E16" s="82"/>
      <c r="F16" s="82">
        <v>456.71</v>
      </c>
      <c r="G16" s="73"/>
      <c r="H16" s="73"/>
      <c r="I16" s="72">
        <f t="shared" si="0"/>
        <v>474</v>
      </c>
      <c r="J16" s="104"/>
      <c r="K16" s="104"/>
      <c r="L16" s="104"/>
      <c r="M16" s="104">
        <v>474</v>
      </c>
      <c r="N16" s="104"/>
      <c r="O16" s="104"/>
    </row>
    <row r="17" spans="1:15" ht="24" customHeight="1">
      <c r="A17" s="94" t="s">
        <v>141</v>
      </c>
      <c r="B17" s="81">
        <v>17</v>
      </c>
      <c r="C17" s="82"/>
      <c r="D17" s="82"/>
      <c r="E17" s="82"/>
      <c r="F17" s="82"/>
      <c r="G17" s="73">
        <v>17</v>
      </c>
      <c r="H17" s="73"/>
      <c r="I17" s="106">
        <f t="shared" si="0"/>
        <v>0</v>
      </c>
      <c r="J17" s="104"/>
      <c r="K17" s="104"/>
      <c r="L17" s="104"/>
      <c r="M17" s="104"/>
      <c r="N17" s="104"/>
      <c r="O17" s="104"/>
    </row>
    <row r="18" spans="1:15" ht="24" customHeight="1">
      <c r="A18" s="95" t="s">
        <v>142</v>
      </c>
      <c r="B18" s="81">
        <v>4546.27</v>
      </c>
      <c r="C18" s="82">
        <v>1927.99</v>
      </c>
      <c r="D18" s="82">
        <v>1668.06</v>
      </c>
      <c r="E18" s="82">
        <v>69.98</v>
      </c>
      <c r="F18" s="82">
        <v>755.26</v>
      </c>
      <c r="G18" s="78">
        <v>75.13</v>
      </c>
      <c r="H18" s="79">
        <v>49.85</v>
      </c>
      <c r="I18" s="72">
        <f t="shared" si="0"/>
        <v>3423</v>
      </c>
      <c r="J18" s="104">
        <v>115</v>
      </c>
      <c r="K18" s="104">
        <v>1555</v>
      </c>
      <c r="L18" s="104">
        <v>965</v>
      </c>
      <c r="M18" s="104">
        <v>593</v>
      </c>
      <c r="N18" s="104">
        <v>85</v>
      </c>
      <c r="O18" s="104">
        <v>110</v>
      </c>
    </row>
    <row r="19" spans="1:15" ht="24" customHeight="1">
      <c r="A19" s="95" t="s">
        <v>143</v>
      </c>
      <c r="B19" s="81">
        <f>B20-B18</f>
        <v>15083.899999999998</v>
      </c>
      <c r="C19" s="85">
        <f aca="true" t="shared" si="1" ref="C19:H19">C20-C18</f>
        <v>0</v>
      </c>
      <c r="D19" s="82">
        <f t="shared" si="1"/>
        <v>7784.32</v>
      </c>
      <c r="E19" s="82">
        <f t="shared" si="1"/>
        <v>1589.81</v>
      </c>
      <c r="F19" s="82">
        <f t="shared" si="1"/>
        <v>4407.58</v>
      </c>
      <c r="G19" s="82">
        <f t="shared" si="1"/>
        <v>1018.85</v>
      </c>
      <c r="H19" s="82">
        <f t="shared" si="1"/>
        <v>283.34</v>
      </c>
      <c r="I19" s="72">
        <f t="shared" si="0"/>
        <v>19630</v>
      </c>
      <c r="J19" s="104">
        <v>2697</v>
      </c>
      <c r="K19" s="104">
        <v>7967</v>
      </c>
      <c r="L19" s="104">
        <v>1986</v>
      </c>
      <c r="M19" s="104">
        <v>5702</v>
      </c>
      <c r="N19" s="104">
        <v>1034</v>
      </c>
      <c r="O19" s="104">
        <v>244</v>
      </c>
    </row>
    <row r="20" spans="1:15" ht="24" customHeight="1">
      <c r="A20" s="89" t="s">
        <v>144</v>
      </c>
      <c r="B20" s="81">
        <v>19630.17</v>
      </c>
      <c r="C20" s="82">
        <v>1927.99</v>
      </c>
      <c r="D20" s="82">
        <v>9452.38</v>
      </c>
      <c r="E20" s="82">
        <v>1659.79</v>
      </c>
      <c r="F20" s="82">
        <v>5162.84</v>
      </c>
      <c r="G20" s="90">
        <v>1093.98</v>
      </c>
      <c r="H20" s="73">
        <v>333.19</v>
      </c>
      <c r="I20" s="72">
        <f t="shared" si="0"/>
        <v>23053</v>
      </c>
      <c r="J20" s="104">
        <v>2812</v>
      </c>
      <c r="K20" s="104">
        <v>9522</v>
      </c>
      <c r="L20" s="104">
        <v>2951</v>
      </c>
      <c r="M20" s="104">
        <v>6295</v>
      </c>
      <c r="N20" s="104">
        <v>1119</v>
      </c>
      <c r="O20" s="104">
        <v>354</v>
      </c>
    </row>
    <row r="21" spans="1:7" ht="15.75" customHeight="1">
      <c r="A21" s="96"/>
      <c r="B21" s="97"/>
      <c r="C21" s="96"/>
      <c r="D21" s="97"/>
      <c r="E21" s="97"/>
      <c r="F21" s="97"/>
      <c r="G21" s="97"/>
    </row>
  </sheetData>
  <sheetProtection/>
  <mergeCells count="4">
    <mergeCell ref="A2:O2"/>
    <mergeCell ref="M3:O3"/>
    <mergeCell ref="B4:H4"/>
    <mergeCell ref="I4:O4"/>
  </mergeCells>
  <printOptions horizontalCentered="1"/>
  <pageMargins left="0.79" right="0.79" top="0.98" bottom="0.79" header="0.31" footer="0.31"/>
  <pageSetup firstPageNumber="15" useFirstPageNumber="1" horizontalDpi="600" verticalDpi="600" orientation="landscape" paperSize="9" scale="85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F11" sqref="F11"/>
    </sheetView>
  </sheetViews>
  <sheetFormatPr defaultColWidth="9.00390625" defaultRowHeight="15"/>
  <cols>
    <col min="1" max="1" width="23.7109375" style="7" customWidth="1"/>
    <col min="2" max="2" width="5.421875" style="7" customWidth="1"/>
    <col min="3" max="4" width="9.7109375" style="7" customWidth="1"/>
    <col min="5" max="5" width="9.8515625" style="7" customWidth="1"/>
    <col min="6" max="6" width="19.00390625" style="7" customWidth="1"/>
    <col min="7" max="7" width="5.421875" style="7" customWidth="1"/>
    <col min="8" max="10" width="9.7109375" style="7" customWidth="1"/>
    <col min="11" max="11" width="28.140625" style="7" customWidth="1"/>
    <col min="12" max="12" width="5.421875" style="7" customWidth="1"/>
    <col min="13" max="13" width="10.28125" style="7" customWidth="1"/>
    <col min="14" max="14" width="10.00390625" style="7" customWidth="1"/>
    <col min="15" max="15" width="9.421875" style="7" customWidth="1"/>
    <col min="16" max="16" width="9.7109375" style="7" customWidth="1"/>
    <col min="17" max="16384" width="8.8515625" style="7" bestFit="1" customWidth="1"/>
  </cols>
  <sheetData>
    <row r="1" spans="1:15" ht="29.25" customHeight="1">
      <c r="A1" s="8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4.25" customHeight="1">
      <c r="A2" s="9" t="s">
        <v>146</v>
      </c>
      <c r="H2" s="10" t="s">
        <v>147</v>
      </c>
      <c r="N2" s="42" t="s">
        <v>115</v>
      </c>
      <c r="O2" s="42"/>
    </row>
    <row r="3" spans="1:15" s="6" customFormat="1" ht="14.25" customHeight="1">
      <c r="A3" s="11" t="s">
        <v>72</v>
      </c>
      <c r="B3" s="12" t="s">
        <v>148</v>
      </c>
      <c r="C3" s="12" t="s">
        <v>148</v>
      </c>
      <c r="D3" s="12" t="s">
        <v>148</v>
      </c>
      <c r="E3" s="12"/>
      <c r="F3" s="12" t="s">
        <v>149</v>
      </c>
      <c r="G3" s="12" t="s">
        <v>148</v>
      </c>
      <c r="H3" s="12" t="s">
        <v>148</v>
      </c>
      <c r="I3" s="12" t="s">
        <v>148</v>
      </c>
      <c r="J3" s="12"/>
      <c r="K3" s="12" t="s">
        <v>148</v>
      </c>
      <c r="L3" s="12" t="s">
        <v>148</v>
      </c>
      <c r="M3" s="12" t="s">
        <v>148</v>
      </c>
      <c r="N3" s="12" t="s">
        <v>148</v>
      </c>
      <c r="O3" s="43" t="s">
        <v>148</v>
      </c>
    </row>
    <row r="4" spans="1:15" ht="14.25" customHeight="1">
      <c r="A4" s="13" t="s">
        <v>150</v>
      </c>
      <c r="B4" s="14" t="s">
        <v>151</v>
      </c>
      <c r="C4" s="14" t="s">
        <v>152</v>
      </c>
      <c r="D4" s="14" t="s">
        <v>7</v>
      </c>
      <c r="E4" s="14" t="s">
        <v>153</v>
      </c>
      <c r="F4" s="14" t="s">
        <v>154</v>
      </c>
      <c r="G4" s="14" t="s">
        <v>151</v>
      </c>
      <c r="H4" s="14" t="s">
        <v>152</v>
      </c>
      <c r="I4" s="14" t="s">
        <v>7</v>
      </c>
      <c r="J4" s="14" t="s">
        <v>153</v>
      </c>
      <c r="K4" s="14" t="s">
        <v>155</v>
      </c>
      <c r="L4" s="14" t="s">
        <v>151</v>
      </c>
      <c r="M4" s="14" t="s">
        <v>152</v>
      </c>
      <c r="N4" s="44" t="s">
        <v>7</v>
      </c>
      <c r="O4" s="31" t="s">
        <v>153</v>
      </c>
    </row>
    <row r="5" spans="1:15" ht="14.25" customHeight="1">
      <c r="A5" s="13" t="s">
        <v>156</v>
      </c>
      <c r="B5" s="14" t="s">
        <v>148</v>
      </c>
      <c r="C5" s="14" t="s">
        <v>157</v>
      </c>
      <c r="D5" s="14">
        <v>2</v>
      </c>
      <c r="E5" s="14">
        <v>3</v>
      </c>
      <c r="F5" s="14" t="s">
        <v>156</v>
      </c>
      <c r="G5" s="14" t="s">
        <v>148</v>
      </c>
      <c r="H5" s="14" t="s">
        <v>158</v>
      </c>
      <c r="I5" s="14">
        <v>5</v>
      </c>
      <c r="J5" s="14">
        <v>6</v>
      </c>
      <c r="K5" s="14" t="s">
        <v>156</v>
      </c>
      <c r="L5" s="14" t="s">
        <v>148</v>
      </c>
      <c r="M5" s="14" t="s">
        <v>159</v>
      </c>
      <c r="N5" s="44">
        <v>8</v>
      </c>
      <c r="O5" s="45">
        <v>9</v>
      </c>
    </row>
    <row r="6" spans="1:15" ht="14.25" customHeight="1">
      <c r="A6" s="15" t="s">
        <v>160</v>
      </c>
      <c r="B6" s="14" t="s">
        <v>157</v>
      </c>
      <c r="C6" s="16">
        <v>114714</v>
      </c>
      <c r="D6" s="16">
        <v>161668</v>
      </c>
      <c r="E6" s="17">
        <f>D6/C6*100</f>
        <v>140.93135972941403</v>
      </c>
      <c r="F6" s="18" t="s">
        <v>161</v>
      </c>
      <c r="G6" s="14" t="s">
        <v>162</v>
      </c>
      <c r="H6" s="16">
        <v>14953</v>
      </c>
      <c r="I6" s="16">
        <v>16685</v>
      </c>
      <c r="J6" s="17">
        <f>I6/H6*100</f>
        <v>111.58295994114893</v>
      </c>
      <c r="K6" s="18" t="s">
        <v>163</v>
      </c>
      <c r="L6" s="14" t="s">
        <v>164</v>
      </c>
      <c r="M6" s="16">
        <v>111978</v>
      </c>
      <c r="N6" s="46">
        <v>143890</v>
      </c>
      <c r="O6" s="47">
        <f aca="true" t="shared" si="0" ref="O6:O11">N6/M6*100</f>
        <v>128.49845505367125</v>
      </c>
    </row>
    <row r="7" spans="1:15" ht="14.25" customHeight="1">
      <c r="A7" s="15" t="s">
        <v>165</v>
      </c>
      <c r="B7" s="14" t="s">
        <v>166</v>
      </c>
      <c r="C7" s="16">
        <v>2803</v>
      </c>
      <c r="D7" s="16">
        <v>9473</v>
      </c>
      <c r="E7" s="17">
        <f>D7/C7*100</f>
        <v>337.95932929004636</v>
      </c>
      <c r="F7" s="18" t="s">
        <v>167</v>
      </c>
      <c r="G7" s="14" t="s">
        <v>168</v>
      </c>
      <c r="H7" s="16">
        <v>0</v>
      </c>
      <c r="I7" s="16">
        <v>0</v>
      </c>
      <c r="J7" s="17"/>
      <c r="K7" s="18" t="s">
        <v>169</v>
      </c>
      <c r="L7" s="14" t="s">
        <v>170</v>
      </c>
      <c r="M7" s="16">
        <v>79229</v>
      </c>
      <c r="N7" s="46">
        <v>99676</v>
      </c>
      <c r="O7" s="47">
        <f t="shared" si="0"/>
        <v>125.80746948718273</v>
      </c>
    </row>
    <row r="8" spans="1:15" ht="14.25" customHeight="1">
      <c r="A8" s="15" t="s">
        <v>56</v>
      </c>
      <c r="B8" s="14" t="s">
        <v>171</v>
      </c>
      <c r="C8" s="16">
        <v>8769</v>
      </c>
      <c r="D8" s="16">
        <v>773</v>
      </c>
      <c r="E8" s="17">
        <f>D8/C8*100</f>
        <v>8.815144258182233</v>
      </c>
      <c r="F8" s="18" t="s">
        <v>172</v>
      </c>
      <c r="G8" s="14" t="s">
        <v>173</v>
      </c>
      <c r="H8" s="16">
        <v>93</v>
      </c>
      <c r="I8" s="16">
        <v>596</v>
      </c>
      <c r="J8" s="17">
        <f aca="true" t="shared" si="1" ref="J8:J26">I8/H8*100</f>
        <v>640.8602150537635</v>
      </c>
      <c r="K8" s="18" t="s">
        <v>174</v>
      </c>
      <c r="L8" s="14" t="s">
        <v>175</v>
      </c>
      <c r="M8" s="16">
        <v>32749</v>
      </c>
      <c r="N8" s="46">
        <v>44214</v>
      </c>
      <c r="O8" s="47">
        <f t="shared" si="0"/>
        <v>135.00870255580324</v>
      </c>
    </row>
    <row r="9" spans="1:15" ht="14.25" customHeight="1">
      <c r="A9" s="15" t="s">
        <v>176</v>
      </c>
      <c r="B9" s="14" t="s">
        <v>158</v>
      </c>
      <c r="C9" s="16">
        <v>18554</v>
      </c>
      <c r="D9" s="16">
        <v>20295</v>
      </c>
      <c r="E9" s="17">
        <f>D9/C9*100</f>
        <v>109.3834213646653</v>
      </c>
      <c r="F9" s="18" t="s">
        <v>177</v>
      </c>
      <c r="G9" s="14" t="s">
        <v>178</v>
      </c>
      <c r="H9" s="16">
        <v>7068</v>
      </c>
      <c r="I9" s="16">
        <v>8422</v>
      </c>
      <c r="J9" s="17">
        <f t="shared" si="1"/>
        <v>119.15676287492927</v>
      </c>
      <c r="K9" s="18" t="s">
        <v>179</v>
      </c>
      <c r="L9" s="14" t="s">
        <v>180</v>
      </c>
      <c r="M9" s="16">
        <v>30194</v>
      </c>
      <c r="N9" s="46">
        <v>34530</v>
      </c>
      <c r="O9" s="47">
        <f t="shared" si="0"/>
        <v>114.3604689673445</v>
      </c>
    </row>
    <row r="10" spans="1:15" ht="14.25" customHeight="1">
      <c r="A10" s="15" t="s">
        <v>181</v>
      </c>
      <c r="B10" s="14" t="s">
        <v>182</v>
      </c>
      <c r="C10" s="16">
        <v>0</v>
      </c>
      <c r="D10" s="16">
        <v>0</v>
      </c>
      <c r="E10" s="17"/>
      <c r="F10" s="18" t="s">
        <v>183</v>
      </c>
      <c r="G10" s="14" t="s">
        <v>184</v>
      </c>
      <c r="H10" s="16">
        <v>27656</v>
      </c>
      <c r="I10" s="16">
        <v>43581</v>
      </c>
      <c r="J10" s="17">
        <f t="shared" si="1"/>
        <v>157.5824414231993</v>
      </c>
      <c r="K10" s="18" t="s">
        <v>185</v>
      </c>
      <c r="L10" s="14" t="s">
        <v>186</v>
      </c>
      <c r="M10" s="16">
        <v>17222</v>
      </c>
      <c r="N10" s="46">
        <v>20419</v>
      </c>
      <c r="O10" s="47">
        <f t="shared" si="0"/>
        <v>118.56346533503658</v>
      </c>
    </row>
    <row r="11" spans="1:15" ht="14.25" customHeight="1">
      <c r="A11" s="15" t="s">
        <v>187</v>
      </c>
      <c r="B11" s="14" t="s">
        <v>188</v>
      </c>
      <c r="C11" s="16">
        <v>0</v>
      </c>
      <c r="D11" s="16">
        <v>0</v>
      </c>
      <c r="E11" s="17"/>
      <c r="F11" s="18" t="s">
        <v>189</v>
      </c>
      <c r="G11" s="14" t="s">
        <v>190</v>
      </c>
      <c r="H11" s="16">
        <v>7</v>
      </c>
      <c r="I11" s="16">
        <v>471</v>
      </c>
      <c r="J11" s="17">
        <f t="shared" si="1"/>
        <v>6728.571428571429</v>
      </c>
      <c r="K11" s="18" t="s">
        <v>191</v>
      </c>
      <c r="L11" s="14" t="s">
        <v>192</v>
      </c>
      <c r="M11" s="16">
        <v>12972</v>
      </c>
      <c r="N11" s="46">
        <v>14111</v>
      </c>
      <c r="O11" s="47">
        <f t="shared" si="0"/>
        <v>108.7804502004317</v>
      </c>
    </row>
    <row r="12" spans="1:15" ht="14.25" customHeight="1">
      <c r="A12" s="15" t="s">
        <v>193</v>
      </c>
      <c r="B12" s="14" t="s">
        <v>159</v>
      </c>
      <c r="C12" s="16">
        <v>571</v>
      </c>
      <c r="D12" s="16">
        <v>891</v>
      </c>
      <c r="E12" s="17">
        <f>D12/C12*100</f>
        <v>156.04203152364272</v>
      </c>
      <c r="F12" s="18" t="s">
        <v>194</v>
      </c>
      <c r="G12" s="14" t="s">
        <v>195</v>
      </c>
      <c r="H12" s="16">
        <v>1931</v>
      </c>
      <c r="I12" s="16">
        <v>2179</v>
      </c>
      <c r="J12" s="17">
        <f t="shared" si="1"/>
        <v>112.84308648368722</v>
      </c>
      <c r="K12" s="18" t="s">
        <v>196</v>
      </c>
      <c r="L12" s="14" t="s">
        <v>197</v>
      </c>
      <c r="M12" s="16">
        <v>0</v>
      </c>
      <c r="N12" s="46">
        <v>0</v>
      </c>
      <c r="O12" s="48"/>
    </row>
    <row r="13" spans="1:15" ht="14.25" customHeight="1">
      <c r="A13" s="19" t="s">
        <v>148</v>
      </c>
      <c r="B13" s="14" t="s">
        <v>198</v>
      </c>
      <c r="C13" s="14" t="s">
        <v>148</v>
      </c>
      <c r="D13" s="20" t="s">
        <v>148</v>
      </c>
      <c r="E13" s="17"/>
      <c r="F13" s="18" t="s">
        <v>199</v>
      </c>
      <c r="G13" s="14" t="s">
        <v>200</v>
      </c>
      <c r="H13" s="16">
        <v>14942</v>
      </c>
      <c r="I13" s="16">
        <v>19956</v>
      </c>
      <c r="J13" s="17">
        <f t="shared" si="1"/>
        <v>133.5564181501807</v>
      </c>
      <c r="K13" s="18" t="s">
        <v>201</v>
      </c>
      <c r="L13" s="14" t="s">
        <v>202</v>
      </c>
      <c r="M13" s="16">
        <v>0</v>
      </c>
      <c r="N13" s="46">
        <v>0</v>
      </c>
      <c r="O13" s="48"/>
    </row>
    <row r="14" spans="1:15" ht="14.25" customHeight="1">
      <c r="A14" s="15" t="s">
        <v>148</v>
      </c>
      <c r="B14" s="14" t="s">
        <v>203</v>
      </c>
      <c r="C14" s="14" t="s">
        <v>148</v>
      </c>
      <c r="D14" s="20" t="s">
        <v>148</v>
      </c>
      <c r="E14" s="17"/>
      <c r="F14" s="18" t="s">
        <v>204</v>
      </c>
      <c r="G14" s="14" t="s">
        <v>205</v>
      </c>
      <c r="H14" s="16">
        <v>34931</v>
      </c>
      <c r="I14" s="16">
        <v>35920</v>
      </c>
      <c r="J14" s="17">
        <f t="shared" si="1"/>
        <v>102.83129598351036</v>
      </c>
      <c r="K14" s="18" t="s">
        <v>206</v>
      </c>
      <c r="L14" s="14" t="s">
        <v>207</v>
      </c>
      <c r="M14" s="16">
        <v>84</v>
      </c>
      <c r="N14" s="46">
        <v>0</v>
      </c>
      <c r="O14" s="48"/>
    </row>
    <row r="15" spans="1:15" ht="14.25" customHeight="1">
      <c r="A15" s="15" t="s">
        <v>148</v>
      </c>
      <c r="B15" s="14" t="s">
        <v>208</v>
      </c>
      <c r="C15" s="14" t="s">
        <v>148</v>
      </c>
      <c r="D15" s="20" t="s">
        <v>148</v>
      </c>
      <c r="E15" s="17"/>
      <c r="F15" s="18" t="s">
        <v>209</v>
      </c>
      <c r="G15" s="14" t="s">
        <v>210</v>
      </c>
      <c r="H15" s="16">
        <v>278</v>
      </c>
      <c r="I15" s="16">
        <v>1740</v>
      </c>
      <c r="J15" s="17">
        <f t="shared" si="1"/>
        <v>625.8992805755396</v>
      </c>
      <c r="K15" s="18" t="s">
        <v>148</v>
      </c>
      <c r="L15" s="14" t="s">
        <v>211</v>
      </c>
      <c r="M15" s="20" t="s">
        <v>148</v>
      </c>
      <c r="N15" s="49" t="s">
        <v>148</v>
      </c>
      <c r="O15" s="48"/>
    </row>
    <row r="16" spans="1:15" ht="14.25" customHeight="1">
      <c r="A16" s="15" t="s">
        <v>148</v>
      </c>
      <c r="B16" s="14" t="s">
        <v>212</v>
      </c>
      <c r="C16" s="20" t="s">
        <v>148</v>
      </c>
      <c r="D16" s="20" t="s">
        <v>148</v>
      </c>
      <c r="E16" s="17"/>
      <c r="F16" s="18" t="s">
        <v>213</v>
      </c>
      <c r="G16" s="14" t="s">
        <v>214</v>
      </c>
      <c r="H16" s="16">
        <v>3759</v>
      </c>
      <c r="I16" s="16">
        <v>10132</v>
      </c>
      <c r="J16" s="17">
        <f t="shared" si="1"/>
        <v>269.5397712157489</v>
      </c>
      <c r="K16" s="14" t="s">
        <v>215</v>
      </c>
      <c r="L16" s="14" t="s">
        <v>216</v>
      </c>
      <c r="M16" s="14" t="s">
        <v>217</v>
      </c>
      <c r="N16" s="44" t="s">
        <v>217</v>
      </c>
      <c r="O16" s="48"/>
    </row>
    <row r="17" spans="1:15" ht="14.25" customHeight="1">
      <c r="A17" s="15" t="s">
        <v>148</v>
      </c>
      <c r="B17" s="14" t="s">
        <v>218</v>
      </c>
      <c r="C17" s="20" t="s">
        <v>148</v>
      </c>
      <c r="D17" s="20" t="s">
        <v>148</v>
      </c>
      <c r="E17" s="17"/>
      <c r="F17" s="18" t="s">
        <v>219</v>
      </c>
      <c r="G17" s="14" t="s">
        <v>220</v>
      </c>
      <c r="H17" s="16">
        <v>21145</v>
      </c>
      <c r="I17" s="16">
        <v>24535</v>
      </c>
      <c r="J17" s="17">
        <f t="shared" si="1"/>
        <v>116.0321589028139</v>
      </c>
      <c r="K17" s="18" t="s">
        <v>221</v>
      </c>
      <c r="L17" s="14" t="s">
        <v>222</v>
      </c>
      <c r="M17" s="14" t="s">
        <v>217</v>
      </c>
      <c r="N17" s="46">
        <v>178420</v>
      </c>
      <c r="O17" s="48"/>
    </row>
    <row r="18" spans="1:15" ht="14.25" customHeight="1">
      <c r="A18" s="15" t="s">
        <v>148</v>
      </c>
      <c r="B18" s="14" t="s">
        <v>223</v>
      </c>
      <c r="C18" s="20" t="s">
        <v>148</v>
      </c>
      <c r="D18" s="20" t="s">
        <v>148</v>
      </c>
      <c r="E18" s="17"/>
      <c r="F18" s="18" t="s">
        <v>224</v>
      </c>
      <c r="G18" s="14" t="s">
        <v>225</v>
      </c>
      <c r="H18" s="16">
        <v>1748</v>
      </c>
      <c r="I18" s="16">
        <v>8622</v>
      </c>
      <c r="J18" s="17">
        <f t="shared" si="1"/>
        <v>493.24942791762015</v>
      </c>
      <c r="K18" s="18" t="s">
        <v>226</v>
      </c>
      <c r="L18" s="14" t="s">
        <v>227</v>
      </c>
      <c r="M18" s="14" t="s">
        <v>217</v>
      </c>
      <c r="N18" s="46">
        <v>53896</v>
      </c>
      <c r="O18" s="48"/>
    </row>
    <row r="19" spans="1:15" ht="14.25" customHeight="1">
      <c r="A19" s="15" t="s">
        <v>148</v>
      </c>
      <c r="B19" s="14" t="s">
        <v>228</v>
      </c>
      <c r="C19" s="20" t="s">
        <v>148</v>
      </c>
      <c r="D19" s="20" t="s">
        <v>148</v>
      </c>
      <c r="E19" s="17"/>
      <c r="F19" s="18" t="s">
        <v>229</v>
      </c>
      <c r="G19" s="14" t="s">
        <v>230</v>
      </c>
      <c r="H19" s="16">
        <v>1689</v>
      </c>
      <c r="I19" s="16">
        <v>998</v>
      </c>
      <c r="J19" s="17">
        <f t="shared" si="1"/>
        <v>59.0882178804026</v>
      </c>
      <c r="K19" s="18" t="s">
        <v>231</v>
      </c>
      <c r="L19" s="14" t="s">
        <v>232</v>
      </c>
      <c r="M19" s="14" t="s">
        <v>217</v>
      </c>
      <c r="N19" s="46">
        <v>38631</v>
      </c>
      <c r="O19" s="48"/>
    </row>
    <row r="20" spans="1:15" ht="14.25" customHeight="1">
      <c r="A20" s="15" t="s">
        <v>148</v>
      </c>
      <c r="B20" s="14" t="s">
        <v>233</v>
      </c>
      <c r="C20" s="20" t="s">
        <v>148</v>
      </c>
      <c r="D20" s="20" t="s">
        <v>148</v>
      </c>
      <c r="E20" s="17"/>
      <c r="F20" s="18" t="s">
        <v>234</v>
      </c>
      <c r="G20" s="14" t="s">
        <v>235</v>
      </c>
      <c r="H20" s="16">
        <v>650</v>
      </c>
      <c r="I20" s="16">
        <v>1181</v>
      </c>
      <c r="J20" s="17">
        <f t="shared" si="1"/>
        <v>181.69230769230768</v>
      </c>
      <c r="K20" s="18" t="s">
        <v>236</v>
      </c>
      <c r="L20" s="14" t="s">
        <v>237</v>
      </c>
      <c r="M20" s="14" t="s">
        <v>217</v>
      </c>
      <c r="N20" s="46">
        <v>47354</v>
      </c>
      <c r="O20" s="48"/>
    </row>
    <row r="21" spans="1:15" ht="14.25" customHeight="1">
      <c r="A21" s="15" t="s">
        <v>148</v>
      </c>
      <c r="B21" s="14" t="s">
        <v>238</v>
      </c>
      <c r="C21" s="20" t="s">
        <v>148</v>
      </c>
      <c r="D21" s="20" t="s">
        <v>148</v>
      </c>
      <c r="E21" s="17"/>
      <c r="F21" s="18" t="s">
        <v>239</v>
      </c>
      <c r="G21" s="14" t="s">
        <v>240</v>
      </c>
      <c r="H21" s="16">
        <v>0</v>
      </c>
      <c r="I21" s="16">
        <v>10</v>
      </c>
      <c r="J21" s="17"/>
      <c r="K21" s="18" t="s">
        <v>241</v>
      </c>
      <c r="L21" s="14" t="s">
        <v>242</v>
      </c>
      <c r="M21" s="14" t="s">
        <v>217</v>
      </c>
      <c r="N21" s="46">
        <v>458</v>
      </c>
      <c r="O21" s="48"/>
    </row>
    <row r="22" spans="1:15" ht="14.25" customHeight="1">
      <c r="A22" s="15" t="s">
        <v>148</v>
      </c>
      <c r="B22" s="14" t="s">
        <v>243</v>
      </c>
      <c r="C22" s="20" t="s">
        <v>148</v>
      </c>
      <c r="D22" s="20" t="s">
        <v>148</v>
      </c>
      <c r="E22" s="17"/>
      <c r="F22" s="18" t="s">
        <v>244</v>
      </c>
      <c r="G22" s="14" t="s">
        <v>245</v>
      </c>
      <c r="H22" s="16">
        <v>0</v>
      </c>
      <c r="I22" s="16">
        <v>0</v>
      </c>
      <c r="J22" s="17"/>
      <c r="K22" s="18" t="s">
        <v>246</v>
      </c>
      <c r="L22" s="14" t="s">
        <v>247</v>
      </c>
      <c r="M22" s="14" t="s">
        <v>217</v>
      </c>
      <c r="N22" s="46">
        <v>142</v>
      </c>
      <c r="O22" s="48"/>
    </row>
    <row r="23" spans="1:15" ht="14.25" customHeight="1">
      <c r="A23" s="15" t="s">
        <v>148</v>
      </c>
      <c r="B23" s="14" t="s">
        <v>248</v>
      </c>
      <c r="C23" s="20" t="s">
        <v>148</v>
      </c>
      <c r="D23" s="20" t="s">
        <v>148</v>
      </c>
      <c r="E23" s="17"/>
      <c r="F23" s="18" t="s">
        <v>249</v>
      </c>
      <c r="G23" s="14" t="s">
        <v>250</v>
      </c>
      <c r="H23" s="16">
        <v>11113</v>
      </c>
      <c r="I23" s="16">
        <v>1998</v>
      </c>
      <c r="J23" s="17">
        <f t="shared" si="1"/>
        <v>17.97894357959147</v>
      </c>
      <c r="K23" s="18" t="s">
        <v>251</v>
      </c>
      <c r="L23" s="14" t="s">
        <v>252</v>
      </c>
      <c r="M23" s="14" t="s">
        <v>217</v>
      </c>
      <c r="N23" s="46">
        <v>12368</v>
      </c>
      <c r="O23" s="48"/>
    </row>
    <row r="24" spans="1:15" ht="14.25" customHeight="1">
      <c r="A24" s="15" t="s">
        <v>148</v>
      </c>
      <c r="B24" s="14" t="s">
        <v>253</v>
      </c>
      <c r="C24" s="20" t="s">
        <v>148</v>
      </c>
      <c r="D24" s="20" t="s">
        <v>148</v>
      </c>
      <c r="E24" s="17"/>
      <c r="F24" s="18" t="s">
        <v>254</v>
      </c>
      <c r="G24" s="14" t="s">
        <v>255</v>
      </c>
      <c r="H24" s="16">
        <v>10</v>
      </c>
      <c r="I24" s="16">
        <v>96</v>
      </c>
      <c r="J24" s="17">
        <f t="shared" si="1"/>
        <v>960</v>
      </c>
      <c r="K24" s="18" t="s">
        <v>256</v>
      </c>
      <c r="L24" s="14" t="s">
        <v>257</v>
      </c>
      <c r="M24" s="14" t="s">
        <v>217</v>
      </c>
      <c r="N24" s="46">
        <v>25514</v>
      </c>
      <c r="O24" s="48"/>
    </row>
    <row r="25" spans="1:15" ht="14.25" customHeight="1">
      <c r="A25" s="15" t="s">
        <v>148</v>
      </c>
      <c r="B25" s="14" t="s">
        <v>258</v>
      </c>
      <c r="C25" s="20" t="s">
        <v>148</v>
      </c>
      <c r="D25" s="20" t="s">
        <v>148</v>
      </c>
      <c r="E25" s="17"/>
      <c r="F25" s="18" t="s">
        <v>259</v>
      </c>
      <c r="G25" s="14" t="s">
        <v>260</v>
      </c>
      <c r="H25" s="16">
        <v>0</v>
      </c>
      <c r="I25" s="16">
        <v>49</v>
      </c>
      <c r="J25" s="17"/>
      <c r="K25" s="18" t="s">
        <v>261</v>
      </c>
      <c r="L25" s="14" t="s">
        <v>262</v>
      </c>
      <c r="M25" s="14" t="s">
        <v>217</v>
      </c>
      <c r="N25" s="46">
        <v>58</v>
      </c>
      <c r="O25" s="48"/>
    </row>
    <row r="26" spans="1:15" ht="14.25" customHeight="1">
      <c r="A26" s="15" t="s">
        <v>148</v>
      </c>
      <c r="B26" s="14" t="s">
        <v>263</v>
      </c>
      <c r="C26" s="20" t="s">
        <v>148</v>
      </c>
      <c r="D26" s="20" t="s">
        <v>148</v>
      </c>
      <c r="E26" s="17"/>
      <c r="F26" s="18" t="s">
        <v>264</v>
      </c>
      <c r="G26" s="14" t="s">
        <v>265</v>
      </c>
      <c r="H26" s="16">
        <v>283</v>
      </c>
      <c r="I26" s="16">
        <v>1249</v>
      </c>
      <c r="J26" s="17">
        <f t="shared" si="1"/>
        <v>441.3427561837456</v>
      </c>
      <c r="K26" s="18" t="s">
        <v>148</v>
      </c>
      <c r="L26" s="14" t="s">
        <v>266</v>
      </c>
      <c r="M26" s="14" t="s">
        <v>148</v>
      </c>
      <c r="N26" s="49" t="s">
        <v>148</v>
      </c>
      <c r="O26" s="48"/>
    </row>
    <row r="27" spans="1:15" ht="14.25" customHeight="1">
      <c r="A27" s="15" t="s">
        <v>148</v>
      </c>
      <c r="B27" s="14" t="s">
        <v>267</v>
      </c>
      <c r="C27" s="20" t="s">
        <v>148</v>
      </c>
      <c r="D27" s="20" t="s">
        <v>148</v>
      </c>
      <c r="E27" s="17"/>
      <c r="F27" s="18" t="s">
        <v>268</v>
      </c>
      <c r="G27" s="14" t="s">
        <v>269</v>
      </c>
      <c r="H27" s="16">
        <v>0</v>
      </c>
      <c r="I27" s="16">
        <v>0</v>
      </c>
      <c r="J27" s="17"/>
      <c r="K27" s="18" t="s">
        <v>148</v>
      </c>
      <c r="L27" s="14" t="s">
        <v>270</v>
      </c>
      <c r="M27" s="14" t="s">
        <v>148</v>
      </c>
      <c r="N27" s="49" t="s">
        <v>148</v>
      </c>
      <c r="O27" s="48"/>
    </row>
    <row r="28" spans="1:15" ht="14.25" customHeight="1">
      <c r="A28" s="15" t="s">
        <v>148</v>
      </c>
      <c r="B28" s="14" t="s">
        <v>271</v>
      </c>
      <c r="C28" s="20" t="s">
        <v>148</v>
      </c>
      <c r="D28" s="20" t="s">
        <v>148</v>
      </c>
      <c r="E28" s="17"/>
      <c r="F28" s="18" t="s">
        <v>272</v>
      </c>
      <c r="G28" s="14" t="s">
        <v>273</v>
      </c>
      <c r="H28" s="16">
        <v>0</v>
      </c>
      <c r="I28" s="16">
        <v>0</v>
      </c>
      <c r="J28" s="17"/>
      <c r="K28" s="18" t="s">
        <v>148</v>
      </c>
      <c r="L28" s="14" t="s">
        <v>274</v>
      </c>
      <c r="M28" s="14" t="s">
        <v>148</v>
      </c>
      <c r="N28" s="49" t="s">
        <v>148</v>
      </c>
      <c r="O28" s="48"/>
    </row>
    <row r="29" spans="1:15" ht="14.25" customHeight="1">
      <c r="A29" s="21" t="s">
        <v>275</v>
      </c>
      <c r="B29" s="14" t="s">
        <v>276</v>
      </c>
      <c r="C29" s="16">
        <v>142608</v>
      </c>
      <c r="D29" s="16">
        <v>183627</v>
      </c>
      <c r="E29" s="17">
        <f>D29/C29*100</f>
        <v>128.76346348030967</v>
      </c>
      <c r="F29" s="22" t="s">
        <v>277</v>
      </c>
      <c r="G29" s="23"/>
      <c r="H29" s="23"/>
      <c r="I29" s="23"/>
      <c r="J29" s="23"/>
      <c r="K29" s="50"/>
      <c r="L29" s="14" t="s">
        <v>278</v>
      </c>
      <c r="M29" s="16">
        <v>142256</v>
      </c>
      <c r="N29" s="46">
        <v>178420</v>
      </c>
      <c r="O29" s="47">
        <f>N29/M29*100</f>
        <v>125.42177482847822</v>
      </c>
    </row>
    <row r="30" spans="1:15" ht="14.25" customHeight="1">
      <c r="A30" s="15" t="s">
        <v>279</v>
      </c>
      <c r="B30" s="14" t="s">
        <v>280</v>
      </c>
      <c r="C30" s="16">
        <v>0</v>
      </c>
      <c r="D30" s="16">
        <v>230</v>
      </c>
      <c r="E30" s="17"/>
      <c r="F30" s="18" t="s">
        <v>281</v>
      </c>
      <c r="G30" s="18" t="s">
        <v>148</v>
      </c>
      <c r="H30" s="24" t="s">
        <v>148</v>
      </c>
      <c r="I30" s="18" t="s">
        <v>148</v>
      </c>
      <c r="J30" s="18"/>
      <c r="K30" s="18" t="s">
        <v>148</v>
      </c>
      <c r="L30" s="14" t="s">
        <v>282</v>
      </c>
      <c r="M30" s="14" t="s">
        <v>217</v>
      </c>
      <c r="N30" s="46">
        <v>615</v>
      </c>
      <c r="O30" s="47"/>
    </row>
    <row r="31" spans="1:15" ht="14.25" customHeight="1">
      <c r="A31" s="15" t="s">
        <v>283</v>
      </c>
      <c r="B31" s="14" t="s">
        <v>284</v>
      </c>
      <c r="C31" s="16">
        <v>2230</v>
      </c>
      <c r="D31" s="16">
        <v>5470</v>
      </c>
      <c r="E31" s="17">
        <f>D31/C31*100</f>
        <v>245.2914798206278</v>
      </c>
      <c r="F31" s="18" t="s">
        <v>285</v>
      </c>
      <c r="G31" s="18" t="s">
        <v>286</v>
      </c>
      <c r="H31" s="24" t="s">
        <v>148</v>
      </c>
      <c r="I31" s="18" t="s">
        <v>148</v>
      </c>
      <c r="J31" s="18"/>
      <c r="K31" s="18" t="s">
        <v>287</v>
      </c>
      <c r="L31" s="14" t="s">
        <v>288</v>
      </c>
      <c r="M31" s="14" t="s">
        <v>217</v>
      </c>
      <c r="N31" s="46">
        <v>0</v>
      </c>
      <c r="O31" s="47"/>
    </row>
    <row r="32" spans="1:15" ht="14.25" customHeight="1">
      <c r="A32" s="15" t="s">
        <v>289</v>
      </c>
      <c r="B32" s="14" t="s">
        <v>290</v>
      </c>
      <c r="C32" s="14" t="s">
        <v>217</v>
      </c>
      <c r="D32" s="16">
        <v>4532</v>
      </c>
      <c r="E32" s="17"/>
      <c r="F32" s="18" t="s">
        <v>291</v>
      </c>
      <c r="G32" s="18" t="s">
        <v>292</v>
      </c>
      <c r="H32" s="24" t="s">
        <v>148</v>
      </c>
      <c r="I32" s="18" t="s">
        <v>148</v>
      </c>
      <c r="J32" s="18"/>
      <c r="K32" s="18" t="s">
        <v>293</v>
      </c>
      <c r="L32" s="14" t="s">
        <v>294</v>
      </c>
      <c r="M32" s="14" t="s">
        <v>217</v>
      </c>
      <c r="N32" s="46">
        <v>223</v>
      </c>
      <c r="O32" s="47"/>
    </row>
    <row r="33" spans="1:15" ht="14.25" customHeight="1">
      <c r="A33" s="15" t="s">
        <v>295</v>
      </c>
      <c r="B33" s="14" t="s">
        <v>296</v>
      </c>
      <c r="C33" s="14" t="s">
        <v>217</v>
      </c>
      <c r="D33" s="16">
        <v>939</v>
      </c>
      <c r="E33" s="17"/>
      <c r="F33" s="18" t="s">
        <v>297</v>
      </c>
      <c r="G33" s="18" t="s">
        <v>298</v>
      </c>
      <c r="H33" s="24" t="s">
        <v>148</v>
      </c>
      <c r="I33" s="18" t="s">
        <v>148</v>
      </c>
      <c r="J33" s="18"/>
      <c r="K33" s="18" t="s">
        <v>299</v>
      </c>
      <c r="L33" s="14" t="s">
        <v>300</v>
      </c>
      <c r="M33" s="14" t="s">
        <v>217</v>
      </c>
      <c r="N33" s="46">
        <v>360</v>
      </c>
      <c r="O33" s="47"/>
    </row>
    <row r="34" spans="1:15" ht="14.25" customHeight="1">
      <c r="A34" s="15" t="s">
        <v>301</v>
      </c>
      <c r="B34" s="14" t="s">
        <v>302</v>
      </c>
      <c r="C34" s="14" t="s">
        <v>217</v>
      </c>
      <c r="D34" s="16">
        <v>0</v>
      </c>
      <c r="E34" s="17"/>
      <c r="F34" s="18" t="s">
        <v>303</v>
      </c>
      <c r="G34" s="18" t="s">
        <v>304</v>
      </c>
      <c r="H34" s="24" t="s">
        <v>148</v>
      </c>
      <c r="I34" s="18" t="s">
        <v>148</v>
      </c>
      <c r="J34" s="18"/>
      <c r="K34" s="18" t="s">
        <v>305</v>
      </c>
      <c r="L34" s="14" t="s">
        <v>306</v>
      </c>
      <c r="M34" s="14" t="s">
        <v>217</v>
      </c>
      <c r="N34" s="46">
        <v>32</v>
      </c>
      <c r="O34" s="47"/>
    </row>
    <row r="35" spans="1:15" ht="14.25" customHeight="1">
      <c r="A35" s="15" t="s">
        <v>148</v>
      </c>
      <c r="B35" s="14" t="s">
        <v>307</v>
      </c>
      <c r="C35" s="14" t="s">
        <v>148</v>
      </c>
      <c r="D35" s="20" t="s">
        <v>148</v>
      </c>
      <c r="E35" s="17"/>
      <c r="F35" s="18" t="s">
        <v>308</v>
      </c>
      <c r="G35" s="18" t="s">
        <v>309</v>
      </c>
      <c r="H35" s="24" t="s">
        <v>148</v>
      </c>
      <c r="I35" s="18" t="s">
        <v>148</v>
      </c>
      <c r="J35" s="18"/>
      <c r="K35" s="18" t="s">
        <v>310</v>
      </c>
      <c r="L35" s="14" t="s">
        <v>311</v>
      </c>
      <c r="M35" s="16">
        <v>2583</v>
      </c>
      <c r="N35" s="46">
        <v>10292</v>
      </c>
      <c r="O35" s="47">
        <f>N35/M35*100</f>
        <v>398.4514130855594</v>
      </c>
    </row>
    <row r="36" spans="1:15" ht="14.25" customHeight="1">
      <c r="A36" s="25" t="s">
        <v>148</v>
      </c>
      <c r="B36" s="26" t="s">
        <v>312</v>
      </c>
      <c r="C36" s="27" t="s">
        <v>148</v>
      </c>
      <c r="D36" s="27" t="s">
        <v>148</v>
      </c>
      <c r="E36" s="17"/>
      <c r="F36" s="28" t="s">
        <v>289</v>
      </c>
      <c r="G36" s="28" t="s">
        <v>148</v>
      </c>
      <c r="H36" s="29" t="s">
        <v>148</v>
      </c>
      <c r="I36" s="28" t="s">
        <v>148</v>
      </c>
      <c r="J36" s="28"/>
      <c r="K36" s="28" t="s">
        <v>148</v>
      </c>
      <c r="L36" s="26" t="s">
        <v>313</v>
      </c>
      <c r="M36" s="26" t="s">
        <v>217</v>
      </c>
      <c r="N36" s="51">
        <v>6105</v>
      </c>
      <c r="O36" s="52"/>
    </row>
    <row r="37" spans="1:15" ht="14.25" customHeight="1">
      <c r="A37" s="30" t="s">
        <v>148</v>
      </c>
      <c r="B37" s="31" t="s">
        <v>314</v>
      </c>
      <c r="C37" s="32" t="s">
        <v>148</v>
      </c>
      <c r="D37" s="32" t="s">
        <v>148</v>
      </c>
      <c r="E37" s="33"/>
      <c r="F37" s="30" t="s">
        <v>295</v>
      </c>
      <c r="G37" s="30" t="s">
        <v>148</v>
      </c>
      <c r="H37" s="34" t="s">
        <v>148</v>
      </c>
      <c r="I37" s="30" t="s">
        <v>148</v>
      </c>
      <c r="J37" s="30"/>
      <c r="K37" s="30" t="s">
        <v>148</v>
      </c>
      <c r="L37" s="31" t="s">
        <v>315</v>
      </c>
      <c r="M37" s="31" t="s">
        <v>217</v>
      </c>
      <c r="N37" s="36">
        <v>4187</v>
      </c>
      <c r="O37" s="47"/>
    </row>
    <row r="38" spans="1:15" ht="14.25" customHeight="1">
      <c r="A38" s="30" t="s">
        <v>148</v>
      </c>
      <c r="B38" s="31" t="s">
        <v>316</v>
      </c>
      <c r="C38" s="32" t="s">
        <v>148</v>
      </c>
      <c r="D38" s="32" t="s">
        <v>148</v>
      </c>
      <c r="E38" s="33"/>
      <c r="F38" s="30" t="s">
        <v>301</v>
      </c>
      <c r="G38" s="30" t="s">
        <v>148</v>
      </c>
      <c r="H38" s="34" t="s">
        <v>148</v>
      </c>
      <c r="I38" s="30" t="s">
        <v>148</v>
      </c>
      <c r="J38" s="30"/>
      <c r="K38" s="30" t="s">
        <v>148</v>
      </c>
      <c r="L38" s="31" t="s">
        <v>317</v>
      </c>
      <c r="M38" s="31" t="s">
        <v>217</v>
      </c>
      <c r="N38" s="36">
        <v>0</v>
      </c>
      <c r="O38" s="47"/>
    </row>
    <row r="39" spans="1:15" ht="14.25" customHeight="1">
      <c r="A39" s="35" t="s">
        <v>148</v>
      </c>
      <c r="B39" s="31" t="s">
        <v>318</v>
      </c>
      <c r="C39" s="32" t="s">
        <v>148</v>
      </c>
      <c r="D39" s="32" t="s">
        <v>148</v>
      </c>
      <c r="E39" s="33"/>
      <c r="F39" s="30" t="s">
        <v>148</v>
      </c>
      <c r="G39" s="30" t="s">
        <v>148</v>
      </c>
      <c r="H39" s="34" t="s">
        <v>148</v>
      </c>
      <c r="I39" s="30" t="s">
        <v>148</v>
      </c>
      <c r="J39" s="30"/>
      <c r="K39" s="30" t="s">
        <v>148</v>
      </c>
      <c r="L39" s="31" t="s">
        <v>319</v>
      </c>
      <c r="M39" s="31" t="s">
        <v>148</v>
      </c>
      <c r="N39" s="32" t="s">
        <v>148</v>
      </c>
      <c r="O39" s="47"/>
    </row>
    <row r="40" spans="1:15" ht="14.25" customHeight="1">
      <c r="A40" s="31" t="s">
        <v>148</v>
      </c>
      <c r="B40" s="31" t="s">
        <v>320</v>
      </c>
      <c r="C40" s="32" t="s">
        <v>148</v>
      </c>
      <c r="D40" s="32" t="s">
        <v>148</v>
      </c>
      <c r="E40" s="33"/>
      <c r="F40" s="30" t="s">
        <v>148</v>
      </c>
      <c r="G40" s="30" t="s">
        <v>148</v>
      </c>
      <c r="H40" s="30" t="s">
        <v>148</v>
      </c>
      <c r="I40" s="30" t="s">
        <v>148</v>
      </c>
      <c r="J40" s="30"/>
      <c r="K40" s="30" t="s">
        <v>148</v>
      </c>
      <c r="L40" s="31" t="s">
        <v>321</v>
      </c>
      <c r="M40" s="30" t="s">
        <v>148</v>
      </c>
      <c r="N40" s="32" t="s">
        <v>148</v>
      </c>
      <c r="O40" s="47"/>
    </row>
    <row r="41" spans="1:15" ht="14.25" customHeight="1">
      <c r="A41" s="35" t="s">
        <v>322</v>
      </c>
      <c r="B41" s="31" t="s">
        <v>323</v>
      </c>
      <c r="C41" s="36">
        <v>144839</v>
      </c>
      <c r="D41" s="36">
        <v>189327</v>
      </c>
      <c r="E41" s="33">
        <f>D41/C41*100</f>
        <v>130.7154840892301</v>
      </c>
      <c r="F41" s="35" t="s">
        <v>322</v>
      </c>
      <c r="G41" s="35" t="s">
        <v>148</v>
      </c>
      <c r="H41" s="37" t="s">
        <v>148</v>
      </c>
      <c r="I41" s="35" t="s">
        <v>148</v>
      </c>
      <c r="J41" s="35"/>
      <c r="K41" s="35" t="s">
        <v>148</v>
      </c>
      <c r="L41" s="31" t="s">
        <v>324</v>
      </c>
      <c r="M41" s="36">
        <v>144839</v>
      </c>
      <c r="N41" s="36">
        <v>189327</v>
      </c>
      <c r="O41" s="47">
        <f>N41/M41*100</f>
        <v>130.7154840892301</v>
      </c>
    </row>
    <row r="42" spans="1:15" ht="15" customHeight="1">
      <c r="A42" s="38"/>
      <c r="B42" s="39"/>
      <c r="C42" s="39"/>
      <c r="D42" s="39"/>
      <c r="E42" s="39"/>
      <c r="F42" s="39"/>
      <c r="G42" s="40"/>
      <c r="H42" s="41"/>
      <c r="I42" s="39"/>
      <c r="J42" s="39"/>
      <c r="K42" s="39"/>
      <c r="L42" s="40"/>
      <c r="M42" s="41"/>
      <c r="N42" s="39"/>
      <c r="O42" s="53"/>
    </row>
    <row r="44" ht="14.25">
      <c r="H44" s="10"/>
    </row>
  </sheetData>
  <sheetProtection/>
  <mergeCells count="18">
    <mergeCell ref="A1:O1"/>
    <mergeCell ref="N2:O2"/>
    <mergeCell ref="A3:D3"/>
    <mergeCell ref="F3:O3"/>
    <mergeCell ref="F29:K29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A42:D42"/>
  </mergeCells>
  <printOptions horizontalCentered="1"/>
  <pageMargins left="0.79" right="0.79" top="0.98" bottom="0.79" header="0.31" footer="0.31"/>
  <pageSetup firstPageNumber="16" useFirstPageNumber="1" horizontalDpi="600" verticalDpi="600" orientation="landscape" paperSize="9" scale="75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33.421875" style="0" customWidth="1"/>
    <col min="2" max="2" width="15.57421875" style="0" customWidth="1"/>
    <col min="3" max="3" width="23.28125" style="0" customWidth="1"/>
  </cols>
  <sheetData>
    <row r="1" spans="1:2" ht="52.5" customHeight="1">
      <c r="A1" s="1" t="s">
        <v>325</v>
      </c>
      <c r="B1" s="2"/>
    </row>
    <row r="2" ht="18" customHeight="1">
      <c r="B2" t="s">
        <v>115</v>
      </c>
    </row>
    <row r="3" spans="1:2" ht="33" customHeight="1">
      <c r="A3" s="3" t="s">
        <v>150</v>
      </c>
      <c r="B3" s="3" t="s">
        <v>326</v>
      </c>
    </row>
    <row r="4" spans="1:2" ht="33" customHeight="1">
      <c r="A4" s="3" t="s">
        <v>327</v>
      </c>
      <c r="B4" s="3">
        <v>2144</v>
      </c>
    </row>
    <row r="5" spans="1:2" ht="39" customHeight="1">
      <c r="A5" s="4" t="s">
        <v>328</v>
      </c>
      <c r="B5" s="4"/>
    </row>
    <row r="6" spans="1:2" ht="40.5" customHeight="1">
      <c r="A6" s="4" t="s">
        <v>329</v>
      </c>
      <c r="B6" s="3">
        <v>966</v>
      </c>
    </row>
    <row r="7" spans="1:2" ht="51.75" customHeight="1">
      <c r="A7" s="4" t="s">
        <v>330</v>
      </c>
      <c r="B7" s="3">
        <v>1178</v>
      </c>
    </row>
    <row r="10" spans="1:2" ht="34.5" customHeight="1">
      <c r="A10" s="5" t="s">
        <v>331</v>
      </c>
      <c r="B10" s="5"/>
    </row>
  </sheetData>
  <sheetProtection/>
  <mergeCells count="2">
    <mergeCell ref="A1:B1"/>
    <mergeCell ref="A10:B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jzhs</cp:lastModifiedBy>
  <cp:lastPrinted>2017-07-26T02:14:50Z</cp:lastPrinted>
  <dcterms:created xsi:type="dcterms:W3CDTF">2017-06-27T06:06:41Z</dcterms:created>
  <dcterms:modified xsi:type="dcterms:W3CDTF">2017-07-31T09:42:32Z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